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imelines/timeline1.xml" ContentType="application/vnd.ms-excel.timelin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4.xml" ContentType="application/vnd.openxmlformats-officedocument.spreadsheetml.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filterPrivacy="1" codeName="ThisWorkbook" hidePivotFieldList="1"/>
  <xr:revisionPtr revIDLastSave="7" documentId="13_ncr:1_{18E61CF1-2E2E-4409-8BB6-CF22862C4B39}" xr6:coauthVersionLast="36" xr6:coauthVersionMax="47" xr10:uidLastSave="{EAAA34AC-D002-487E-B931-4A5FD51E2035}"/>
  <bookViews>
    <workbookView xWindow="-120" yWindow="-120" windowWidth="20730" windowHeight="11310" tabRatio="580" activeTab="3" xr2:uid="{00000000-000D-0000-FFFF-FFFF00000000}"/>
  </bookViews>
  <sheets>
    <sheet name="Dashboard" sheetId="1" r:id="rId1"/>
    <sheet name="Expenditures &amp; Income" sheetId="4" r:id="rId2"/>
    <sheet name="Budget Report" sheetId="3" r:id="rId3"/>
    <sheet name="Data Lists" sheetId="2" r:id="rId4"/>
    <sheet name="Category PivotTable" sheetId="6" state="hidden" r:id="rId5"/>
  </sheets>
  <definedNames>
    <definedName name="AnnualExpendituresTotals">IFERROR(SUM(IF(YEAR(Expenditures[DATE])=YearNumber,Expenditures[AMOUNT])),0)</definedName>
    <definedName name="AnnualIncomeTotals">IFERROR(SUM(IF(YEAR(Income[DATE])=YearNumber,Income[AMOUNT])),0)</definedName>
    <definedName name="Category">CategoryInfo[#Headers]</definedName>
    <definedName name="DateMonthEnd">DATE(YearNumber,MonthNumber,DaysInMonth)</definedName>
    <definedName name="DateMonthMiddle">DATE(YearNumber,MonthNumber,14)</definedName>
    <definedName name="DateMonthStart">DATE(YearNumber,MonthNumber,1)</definedName>
    <definedName name="DaysInMonth">DAY(DATE(Dashboard!$H$5,Dashboard!$B$5+1,1)-1)</definedName>
    <definedName name="DtEnd">DATE(YearNumber,MONTH(1&amp;LEFT(Dashboard!A$11,3))+1,1)-1</definedName>
    <definedName name="DtMiddle">DATE(YearNumber,MONTH(1&amp;LEFT(Dashboard!A$11,3)),15)</definedName>
    <definedName name="DtStart">DATE(YearNumber,MONTH(1&amp;LEFT(Dashboard!A$11,3)),1)</definedName>
    <definedName name="LeftCol">MATCH(Expenditures[[#This Row],[CATEGORY]],Category,0)</definedName>
    <definedName name="LookUpList">CHOOSE(MATCH(Expenditures[[#This Row],[CATEGORY]],CategoryInfo[#Headers],0), OFFSET(CategoryInfo[[#All],[Household]],1,0,COUNTA(CategoryInfo[[#All],[Household]])-1,1),OFFSET(CategoryInfo[[#All],[Entertainment]],1,0,COUNTA(CategoryInfo[[#All],[Entertainment]])-1,1),OFFSET(CategoryInfo[[#All],[Food]],1,0,COUNTA(CategoryInfo[[#All],[Food]])-1,1),OFFSET(CategoryInfo[[#All],[Gifts/Donations]],1,0,COUNTA(CategoryInfo[[#All],[Gifts/Donations]])-1,1),OFFSET(CategoryInfo[[#All],[Children]],1,0,COUNTA(CategoryInfo[[#All],[Children]])-1,1),OFFSET(CategoryInfo[[#All],[Investment Accounts]],1,0,COUNTA(CategoryInfo[[#All],[Investment Accounts]])-1,1),OFFSET(CategoryInfo[[#All],[Medical]],1,0,COUNTA(CategoryInfo[[#All],[Medical]])-1,1),OFFSET(CategoryInfo[[#All],[Other]],1,0,COUNTA(CategoryInfo[[#All],[Other]])-1,1),OFFSET(CategoryInfo[[#All],[Personal]],1,0,COUNTA(CategoryInfo[[#All],[Personal]])-1,1),OFFSET(CategoryInfo[[#All],[Pets]],1,0,COUNTA(CategoryInfo[[#All],[Pets]])-1,1),OFFSET(CategoryInfo[[#All],[Taxes/Legal]],1,0,COUNTA(CategoryInfo[[#All],[Taxes/Legal]])-1,1),OFFSET(CategoryInfo[[#All],[Transportation]],1,0,COUNTA(CategoryInfo[[#All],[Transportation]])-1,1))</definedName>
    <definedName name="MonthChoices">Dashboard!$A$5</definedName>
    <definedName name="MonthlyExpendituresTotals">SUMIFS(Expenditures[AMOUNT],Expenditures[DATE],"&lt;="&amp;DateMonthEnd,Expenditures[DATE],"&gt;="&amp;DateMonthStart)</definedName>
    <definedName name="MonthlyIncomeTotals">SUMIFS(Income[AMOUNT],Income[DATE],"&lt;="&amp;DateMonthEnd,Income[DATE],"&gt;="&amp;DateMonthStart)</definedName>
    <definedName name="MonthNumber">Dashboard!$B$5</definedName>
    <definedName name="NativeTimeline_DATE">#N/A</definedName>
    <definedName name="_xlnm.Print_Area" localSheetId="2">'Budget Report'!$A$1:$E$27</definedName>
    <definedName name="_xlnm.Print_Area" localSheetId="0">Dashboard!$A$1:$N$17</definedName>
    <definedName name="_xlnm.Print_Area" localSheetId="3">'Data Lists'!$A$1:$L$20</definedName>
    <definedName name="_xlnm.Print_Area" localSheetId="1">'Expenditures &amp; Income'!$A$1:$H$31</definedName>
    <definedName name="_xlnm.Print_Titles" localSheetId="3">'Data Lists'!$7:$7</definedName>
    <definedName name="_xlnm.Print_Titles" localSheetId="1">'Expenditures &amp; Income'!$5:$6</definedName>
    <definedName name="Semi_Monthly_Home_Budget_Title">Dashboard!$A$1</definedName>
    <definedName name="Slicer_CATEGORY">#N/A</definedName>
    <definedName name="Slicer_DESCRIPTION">#N/A</definedName>
    <definedName name="YearNumber">Dashboard!$H$5</definedName>
  </definedNames>
  <calcPr calcId="191029"/>
  <pivotCaches>
    <pivotCache cacheId="0"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9"/>
      </x15:timelineCacheRefs>
    </ext>
    <ext xmlns:mx="http://schemas.microsoft.com/office/mac/excel/2008/main" uri="{7523E5D3-25F3-A5E0-1632-64F254C22452}">
      <mx:ArchID Flags="2"/>
    </ext>
  </extLst>
</workbook>
</file>

<file path=xl/calcChain.xml><?xml version="1.0" encoding="utf-8"?>
<calcChain xmlns="http://schemas.openxmlformats.org/spreadsheetml/2006/main">
  <c r="A1" i="2" l="1"/>
  <c r="A12" i="4"/>
  <c r="A13" i="4"/>
  <c r="A14" i="4"/>
  <c r="A15" i="4"/>
  <c r="A16" i="4"/>
  <c r="E9" i="4"/>
  <c r="E10" i="4"/>
  <c r="E11" i="4"/>
  <c r="E12" i="4"/>
  <c r="E13" i="4"/>
  <c r="E14" i="4"/>
  <c r="E15" i="4"/>
  <c r="E16" i="4"/>
  <c r="E17" i="4"/>
  <c r="E18" i="4"/>
  <c r="E20" i="4"/>
  <c r="E21" i="4"/>
  <c r="E23" i="4"/>
  <c r="E24" i="4"/>
  <c r="E26" i="4"/>
  <c r="E27" i="4"/>
  <c r="E28" i="4"/>
  <c r="E29" i="4"/>
  <c r="E30" i="4"/>
  <c r="E31" i="4"/>
  <c r="H5" i="1" l="1"/>
  <c r="E7" i="4" l="1"/>
  <c r="E8" i="4"/>
  <c r="E19" i="4"/>
  <c r="E22" i="4"/>
  <c r="E25" i="4"/>
  <c r="A7" i="4"/>
  <c r="A8" i="4"/>
  <c r="A9" i="4"/>
  <c r="A10" i="4"/>
  <c r="A11" i="4"/>
  <c r="A5" i="1"/>
  <c r="A1" i="3"/>
  <c r="A1" i="4"/>
  <c r="B15" i="1" l="1"/>
  <c r="J12" i="1"/>
  <c r="I14" i="1"/>
  <c r="E12" i="1"/>
  <c r="C13" i="1"/>
  <c r="C15" i="1"/>
  <c r="E14" i="1"/>
  <c r="H13" i="1"/>
  <c r="M15" i="1"/>
  <c r="C8" i="1"/>
  <c r="F12" i="1"/>
  <c r="I13" i="1"/>
  <c r="C14" i="1"/>
  <c r="D15" i="1"/>
  <c r="D14" i="1"/>
  <c r="I12" i="1"/>
  <c r="G13" i="1"/>
  <c r="H15" i="1"/>
  <c r="K15" i="1"/>
  <c r="K7" i="1"/>
  <c r="G14" i="1"/>
  <c r="H14" i="1"/>
  <c r="M14" i="1"/>
  <c r="C12" i="1"/>
  <c r="M13" i="1"/>
  <c r="G12" i="1"/>
  <c r="H12" i="1"/>
  <c r="M12" i="1"/>
  <c r="K13" i="1"/>
  <c r="F13" i="1"/>
  <c r="J15" i="1"/>
  <c r="L15" i="1"/>
  <c r="E15" i="1"/>
  <c r="K8" i="1"/>
  <c r="K14" i="1"/>
  <c r="L14" i="1"/>
  <c r="B14" i="1"/>
  <c r="C7" i="1"/>
  <c r="D12" i="1"/>
  <c r="L13" i="1"/>
  <c r="B13" i="1"/>
  <c r="B12" i="1"/>
  <c r="K12" i="1"/>
  <c r="L12" i="1"/>
  <c r="J13" i="1"/>
  <c r="D13" i="1"/>
  <c r="E13" i="1"/>
  <c r="G15" i="1"/>
  <c r="F15" i="1"/>
  <c r="I15" i="1"/>
  <c r="J14" i="1"/>
  <c r="F14" i="1"/>
</calcChain>
</file>

<file path=xl/sharedStrings.xml><?xml version="1.0" encoding="utf-8"?>
<sst xmlns="http://schemas.openxmlformats.org/spreadsheetml/2006/main" count="290" uniqueCount="105">
  <si>
    <t>Mortgage</t>
  </si>
  <si>
    <t>Electricity</t>
  </si>
  <si>
    <t>Water/Sewer</t>
  </si>
  <si>
    <t>Garbage</t>
  </si>
  <si>
    <t>Cell phone</t>
  </si>
  <si>
    <t>EXPENDITURES</t>
  </si>
  <si>
    <t>INCOME</t>
  </si>
  <si>
    <t>Groceries</t>
  </si>
  <si>
    <t xml:space="preserve">Car 1 Payment </t>
  </si>
  <si>
    <t xml:space="preserve">Car 2 Payment </t>
  </si>
  <si>
    <t>Car Insurance</t>
  </si>
  <si>
    <t>Medical</t>
  </si>
  <si>
    <t>Other</t>
  </si>
  <si>
    <t>Clothing</t>
  </si>
  <si>
    <t>Movies</t>
  </si>
  <si>
    <t>IRA</t>
  </si>
  <si>
    <t>Savings</t>
  </si>
  <si>
    <t>Food</t>
  </si>
  <si>
    <t>Federal</t>
  </si>
  <si>
    <t>State</t>
  </si>
  <si>
    <t>Local</t>
  </si>
  <si>
    <t>Investment account</t>
  </si>
  <si>
    <t>Charity 1</t>
  </si>
  <si>
    <t>Charity 2</t>
  </si>
  <si>
    <t>Charity 3</t>
  </si>
  <si>
    <t>Attorney</t>
  </si>
  <si>
    <t>Fuel</t>
  </si>
  <si>
    <t>Licensing/Registration</t>
  </si>
  <si>
    <t>Supplies</t>
  </si>
  <si>
    <t>Clothes</t>
  </si>
  <si>
    <t>Checking</t>
  </si>
  <si>
    <t>Retirement</t>
  </si>
  <si>
    <t>Insurance</t>
  </si>
  <si>
    <t>Organization Dues</t>
  </si>
  <si>
    <t>Gift</t>
  </si>
  <si>
    <t>Sporting events</t>
  </si>
  <si>
    <t>Video/Movies</t>
  </si>
  <si>
    <t>Music</t>
  </si>
  <si>
    <t>Concerts/Theater</t>
  </si>
  <si>
    <t>School supplies</t>
  </si>
  <si>
    <t>Lunch money</t>
  </si>
  <si>
    <t>Grooming</t>
  </si>
  <si>
    <t>Dry cleaning</t>
  </si>
  <si>
    <t>Toys/Games</t>
  </si>
  <si>
    <t>Dues/Fees</t>
  </si>
  <si>
    <t>Hair/Nails</t>
  </si>
  <si>
    <t>Health/Fitness club</t>
  </si>
  <si>
    <t>Doctor/Clinic</t>
  </si>
  <si>
    <t>Dining out</t>
  </si>
  <si>
    <t>Shopping</t>
  </si>
  <si>
    <t>Expenditures 1-15</t>
  </si>
  <si>
    <t>Income 1-15</t>
  </si>
  <si>
    <t>Income 16-EOM</t>
  </si>
  <si>
    <t>Expenditures 16-EOM</t>
  </si>
  <si>
    <t>JANUARY</t>
  </si>
  <si>
    <t>FEBRUARY</t>
  </si>
  <si>
    <t>MARCH</t>
  </si>
  <si>
    <t>APRIL</t>
  </si>
  <si>
    <t>MAY</t>
  </si>
  <si>
    <t>JUNE</t>
  </si>
  <si>
    <t>JULY</t>
  </si>
  <si>
    <t>AUGUST</t>
  </si>
  <si>
    <t>SEPTEMBER</t>
  </si>
  <si>
    <t>OCTOBER</t>
  </si>
  <si>
    <t>NOVEMBER</t>
  </si>
  <si>
    <t>DECEMBER</t>
  </si>
  <si>
    <t>Semi-Monthly Home Budget</t>
  </si>
  <si>
    <t>MONTH TOTALS</t>
  </si>
  <si>
    <t>ANNUAL TOTALS</t>
  </si>
  <si>
    <t>DESCRIPTION</t>
  </si>
  <si>
    <t>DATE</t>
  </si>
  <si>
    <t>AMOUNT</t>
  </si>
  <si>
    <t>CATEGORY</t>
  </si>
  <si>
    <t>DATA LISTS</t>
  </si>
  <si>
    <t>Water/sewer</t>
  </si>
  <si>
    <t>David's paycheck</t>
  </si>
  <si>
    <t>Pat's paycheck</t>
  </si>
  <si>
    <t>Household</t>
  </si>
  <si>
    <t>Entertainment</t>
  </si>
  <si>
    <t>Gifts/Donations</t>
  </si>
  <si>
    <t>Children</t>
  </si>
  <si>
    <t>Investment Accounts</t>
  </si>
  <si>
    <t>Personal</t>
  </si>
  <si>
    <t>Pets</t>
  </si>
  <si>
    <t>Taxes/Legal</t>
  </si>
  <si>
    <t>Transportation</t>
  </si>
  <si>
    <t>Row Labels</t>
  </si>
  <si>
    <t>Grand Total</t>
  </si>
  <si>
    <t>Sum of AMOUNT</t>
  </si>
  <si>
    <t>CATEGORY TOTALS</t>
  </si>
  <si>
    <t>CATEGORY PIVOT</t>
  </si>
  <si>
    <t xml:space="preserve">This PivotTable is the data source for the Category Totals PivotChart on the Budget Report. </t>
  </si>
  <si>
    <t>BUDGET REPORT</t>
  </si>
  <si>
    <t>Bonus</t>
  </si>
  <si>
    <t>Pie chart comparing each category total is in this cell.</t>
  </si>
  <si>
    <t>Category</t>
  </si>
  <si>
    <t>Timeline to filter is in this cell.</t>
  </si>
  <si>
    <t>Slicer to filter PivotTable data based on Category is in this cell.</t>
  </si>
  <si>
    <t>Slicer to filter PivotTable data based on Description is in this cell.</t>
  </si>
  <si>
    <t>Sparkline</t>
  </si>
  <si>
    <t>DATA LIST</t>
  </si>
  <si>
    <t>INCOME AND EXPENDITURES</t>
  </si>
  <si>
    <r>
      <t xml:space="preserve">Press </t>
    </r>
    <r>
      <rPr>
        <b/>
        <i/>
        <sz val="11"/>
        <color theme="1" tint="0.34998626667073579"/>
        <rFont val="Century Gothic"/>
        <family val="2"/>
      </rPr>
      <t>Shift+F10</t>
    </r>
    <r>
      <rPr>
        <i/>
        <sz val="11"/>
        <color theme="1" tint="0.34998626667073579"/>
        <rFont val="Century Gothic"/>
        <family val="2"/>
      </rPr>
      <t xml:space="preserve"> in the Expenditures PivotTable and then select </t>
    </r>
    <r>
      <rPr>
        <b/>
        <i/>
        <sz val="11"/>
        <color theme="1" tint="0.34998626667073579"/>
        <rFont val="Century Gothic"/>
        <family val="2"/>
      </rPr>
      <t>Refresh</t>
    </r>
    <r>
      <rPr>
        <i/>
        <sz val="11"/>
        <color theme="1" tint="0.34998626667073579"/>
        <rFont val="Century Gothic"/>
        <family val="2"/>
      </rPr>
      <t xml:space="preserve"> to update the data on this sheet, or select </t>
    </r>
    <r>
      <rPr>
        <b/>
        <i/>
        <sz val="11"/>
        <color theme="1" tint="0.34998626667073579"/>
        <rFont val="Century Gothic"/>
        <family val="2"/>
      </rPr>
      <t xml:space="preserve">Refresh </t>
    </r>
    <r>
      <rPr>
        <i/>
        <sz val="11"/>
        <color theme="1" tint="0.34998626667073579"/>
        <rFont val="Century Gothic"/>
        <family val="2"/>
      </rPr>
      <t xml:space="preserve">under </t>
    </r>
    <r>
      <rPr>
        <b/>
        <i/>
        <sz val="11"/>
        <color theme="1" tint="0.34998626667073579"/>
        <rFont val="Century Gothic"/>
        <family val="2"/>
      </rPr>
      <t>Analyze tab</t>
    </r>
    <r>
      <rPr>
        <i/>
        <sz val="11"/>
        <color theme="1" tint="0.34998626667073579"/>
        <rFont val="Century Gothic"/>
        <family val="2"/>
      </rPr>
      <t>.</t>
    </r>
  </si>
  <si>
    <t>SEMI-MONTHLY BUDGET</t>
  </si>
  <si>
    <r>
      <rPr>
        <b/>
        <sz val="18"/>
        <color theme="1"/>
        <rFont val="Century Gothic"/>
        <family val="2"/>
      </rPr>
      <t xml:space="preserve">SETUP: </t>
    </r>
    <r>
      <rPr>
        <sz val="18"/>
        <color theme="1"/>
        <rFont val="Century Gothic"/>
        <family val="2"/>
      </rPr>
      <t>The Category data below populates the drop down lists in the Expenditures table on the Expenditures &amp; Income sheet. Modify the category names or the descriptions below each category to update the lists.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</si>
</sst>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4" formatCode="_(&quot;$&quot;* #,##0.00_);_(&quot;$&quot;* \(#,##0.00\);_(&quot;$&quot;* &quot;-&quot;??_);_(@_)"/>
    <numFmt numFmtId="164" formatCode="&quot;$&quot;#,##0.00"/>
    <numFmt numFmtId="165" formatCode="&quot;$&quot;#,##0"/>
    <numFmt numFmtId="166" formatCode=";;;"/>
  </numFmts>
  <fonts count="51">
    <font>
      <sz val="11"/>
      <color theme="1" tint="0.34998626667073579"/>
      <name val="Franklin Gothic Book"/>
      <family val="2"/>
      <scheme val="minor"/>
    </font>
    <font>
      <sz val="11"/>
      <color theme="1"/>
      <name val="Franklin Gothic Book"/>
      <family val="2"/>
      <scheme val="minor"/>
    </font>
    <font>
      <b/>
      <sz val="11"/>
      <color theme="3"/>
      <name val="Franklin Gothic Book"/>
      <family val="2"/>
      <scheme val="minor"/>
    </font>
    <font>
      <sz val="11"/>
      <color rgb="FF3F3F76"/>
      <name val="Franklin Gothic Book"/>
      <family val="2"/>
      <scheme val="minor"/>
    </font>
    <font>
      <b/>
      <sz val="11"/>
      <color theme="1" tint="0.34998626667073579"/>
      <name val="Franklin Gothic Book"/>
      <family val="2"/>
      <scheme val="minor"/>
    </font>
    <font>
      <sz val="11"/>
      <color theme="3"/>
      <name val="Franklin Gothic Book"/>
      <family val="2"/>
      <scheme val="minor"/>
    </font>
    <font>
      <sz val="11"/>
      <color theme="1" tint="0.34998626667073579"/>
      <name val="Franklin Gothic Book"/>
      <family val="2"/>
      <scheme val="minor"/>
    </font>
    <font>
      <sz val="14"/>
      <color theme="0"/>
      <name val="Franklin Gothic Book"/>
      <family val="2"/>
      <scheme val="minor"/>
    </font>
    <font>
      <b/>
      <sz val="30"/>
      <color theme="3"/>
      <name val="Tw Cen MT"/>
      <family val="2"/>
      <scheme val="major"/>
    </font>
    <font>
      <sz val="11"/>
      <name val="Century Gothic"/>
      <family val="2"/>
    </font>
    <font>
      <b/>
      <sz val="30"/>
      <color theme="3"/>
      <name val="Century Gothic"/>
      <family val="2"/>
    </font>
    <font>
      <sz val="11"/>
      <color theme="1" tint="0.34998626667073579"/>
      <name val="Century Gothic"/>
      <family val="2"/>
    </font>
    <font>
      <b/>
      <sz val="11"/>
      <color theme="3"/>
      <name val="Century Gothic"/>
      <family val="2"/>
    </font>
    <font>
      <sz val="11"/>
      <color theme="1"/>
      <name val="Century Gothic"/>
      <family val="2"/>
    </font>
    <font>
      <b/>
      <sz val="30"/>
      <color theme="3"/>
      <name val="Century Gothic "/>
    </font>
    <font>
      <sz val="11"/>
      <color theme="1" tint="0.34998626667073579"/>
      <name val="Century Gothic "/>
    </font>
    <font>
      <sz val="11"/>
      <color theme="0"/>
      <name val="Century Gothic "/>
    </font>
    <font>
      <sz val="11"/>
      <color theme="1"/>
      <name val="Century Gothic "/>
    </font>
    <font>
      <b/>
      <sz val="30"/>
      <color theme="0"/>
      <name val="Century Gothic "/>
    </font>
    <font>
      <b/>
      <sz val="18"/>
      <color theme="3"/>
      <name val="Century Gothic "/>
    </font>
    <font>
      <b/>
      <sz val="18"/>
      <color theme="4"/>
      <name val="Century Gothic "/>
    </font>
    <font>
      <b/>
      <sz val="18"/>
      <color theme="1" tint="0.34998626667073579"/>
      <name val="Century Gothic "/>
    </font>
    <font>
      <b/>
      <sz val="18"/>
      <color theme="1"/>
      <name val="Century Gothic "/>
    </font>
    <font>
      <b/>
      <sz val="28"/>
      <color theme="1"/>
      <name val="Century Gothic "/>
    </font>
    <font>
      <b/>
      <sz val="11"/>
      <color theme="1"/>
      <name val="Century Gothic"/>
      <family val="2"/>
    </font>
    <font>
      <b/>
      <sz val="28"/>
      <color theme="0"/>
      <name val="Century Gothic"/>
      <family val="2"/>
    </font>
    <font>
      <b/>
      <sz val="12"/>
      <color theme="1"/>
      <name val="Century Gothic"/>
      <family val="2"/>
    </font>
    <font>
      <i/>
      <sz val="11"/>
      <color theme="1" tint="0.34998626667073579"/>
      <name val="Century Gothic"/>
      <family val="2"/>
    </font>
    <font>
      <b/>
      <i/>
      <sz val="11"/>
      <color theme="1" tint="0.34998626667073579"/>
      <name val="Century Gothic"/>
      <family val="2"/>
    </font>
    <font>
      <sz val="11"/>
      <color theme="2"/>
      <name val="Century Gothic"/>
      <family val="2"/>
    </font>
    <font>
      <b/>
      <sz val="14"/>
      <color theme="3"/>
      <name val="Century Gothic"/>
      <family val="2"/>
    </font>
    <font>
      <sz val="28"/>
      <color theme="1" tint="0.34998626667073579"/>
      <name val="Century Gothic"/>
      <family val="2"/>
    </font>
    <font>
      <sz val="12"/>
      <color theme="1" tint="0.34998626667073579"/>
      <name val="Century Gothic "/>
    </font>
    <font>
      <sz val="14"/>
      <name val="Century Gothic "/>
    </font>
    <font>
      <sz val="14"/>
      <color theme="1" tint="0.34998626667073579"/>
      <name val="Century Gothic "/>
    </font>
    <font>
      <b/>
      <sz val="12"/>
      <color theme="1"/>
      <name val="Century Gothic "/>
    </font>
    <font>
      <sz val="12"/>
      <color theme="1"/>
      <name val="Century Gothic "/>
    </font>
    <font>
      <b/>
      <sz val="12"/>
      <color theme="3"/>
      <name val="Century Gothic "/>
    </font>
    <font>
      <sz val="14"/>
      <color theme="1" tint="9.9978637043366805E-2"/>
      <name val="Century Gothic "/>
    </font>
    <font>
      <sz val="14"/>
      <color theme="1"/>
      <name val="Century Gothic "/>
    </font>
    <font>
      <b/>
      <sz val="14"/>
      <color theme="1"/>
      <name val="Century Gothic "/>
    </font>
    <font>
      <b/>
      <sz val="20"/>
      <color theme="1"/>
      <name val="Century Gothic "/>
    </font>
    <font>
      <b/>
      <sz val="20"/>
      <color theme="1"/>
      <name val="Century Gothic"/>
      <family val="2"/>
    </font>
    <font>
      <b/>
      <sz val="20"/>
      <color theme="0"/>
      <name val="Century Gothic"/>
      <family val="2"/>
    </font>
    <font>
      <sz val="20"/>
      <color theme="1" tint="0.34998626667073579"/>
      <name val="Century Gothic"/>
      <family val="2"/>
    </font>
    <font>
      <b/>
      <sz val="12"/>
      <color theme="3"/>
      <name val="Century Gothic"/>
      <family val="2"/>
    </font>
    <font>
      <b/>
      <sz val="12"/>
      <color theme="1" tint="0.34998626667073579"/>
      <name val="Century Gothic"/>
      <family val="2"/>
    </font>
    <font>
      <sz val="18"/>
      <color theme="1"/>
      <name val="Century Gothic"/>
      <family val="2"/>
    </font>
    <font>
      <b/>
      <sz val="18"/>
      <color theme="1"/>
      <name val="Century Gothic"/>
      <family val="2"/>
    </font>
    <font>
      <b/>
      <sz val="48"/>
      <color theme="0"/>
      <name val="Century Gothic"/>
      <family val="2"/>
    </font>
    <font>
      <b/>
      <sz val="48"/>
      <color theme="0"/>
      <name val="Century Gothic "/>
    </font>
  </fonts>
  <fills count="24">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4" tint="0.39994506668294322"/>
        <bgColor indexed="64"/>
      </patternFill>
    </fill>
    <fill>
      <patternFill patternType="solid">
        <fgColor theme="1" tint="0.499984740745262"/>
        <bgColor indexed="64"/>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39997558519241921"/>
        <bgColor indexed="65"/>
      </patternFill>
    </fill>
    <fill>
      <patternFill patternType="solid">
        <fgColor theme="6"/>
        <bgColor indexed="64"/>
      </patternFill>
    </fill>
    <fill>
      <patternFill patternType="solid">
        <fgColor rgb="FFF7F7F7"/>
        <bgColor indexed="64"/>
      </patternFill>
    </fill>
    <fill>
      <patternFill patternType="solid">
        <fgColor theme="0"/>
        <bgColor indexed="64"/>
      </patternFill>
    </fill>
    <fill>
      <patternFill patternType="solid">
        <fgColor rgb="FFA66CFF"/>
        <bgColor indexed="64"/>
      </patternFill>
    </fill>
    <fill>
      <patternFill patternType="solid">
        <fgColor rgb="FF9C9EFE"/>
        <bgColor indexed="64"/>
      </patternFill>
    </fill>
    <fill>
      <patternFill patternType="solid">
        <fgColor rgb="FFB1E1FF"/>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right style="medium">
        <color theme="0"/>
      </right>
      <top/>
      <bottom/>
      <diagonal/>
    </border>
    <border>
      <left/>
      <right/>
      <top/>
      <bottom style="thick">
        <color theme="1" tint="0.499984740745262"/>
      </bottom>
      <diagonal/>
    </border>
    <border>
      <left/>
      <right/>
      <top style="thick">
        <color theme="0"/>
      </top>
      <bottom style="thick">
        <color theme="0"/>
      </bottom>
      <diagonal/>
    </border>
    <border>
      <left/>
      <right/>
      <top/>
      <bottom style="medium">
        <color rgb="FFF5F5F5"/>
      </bottom>
      <diagonal/>
    </border>
    <border>
      <left style="medium">
        <color rgb="FFF5F5F5"/>
      </left>
      <right/>
      <top style="medium">
        <color rgb="FFF5F5F5"/>
      </top>
      <bottom style="medium">
        <color rgb="FFF5F5F5"/>
      </bottom>
      <diagonal/>
    </border>
    <border>
      <left style="medium">
        <color theme="2"/>
      </left>
      <right/>
      <top/>
      <bottom style="medium">
        <color theme="2"/>
      </bottom>
      <diagonal/>
    </border>
    <border>
      <left/>
      <right style="medium">
        <color theme="2"/>
      </right>
      <top/>
      <bottom style="medium">
        <color theme="2"/>
      </bottom>
      <diagonal/>
    </border>
    <border>
      <left style="medium">
        <color rgb="FFF5F5F5"/>
      </left>
      <right style="medium">
        <color rgb="FFF5F5F5"/>
      </right>
      <top style="medium">
        <color rgb="FFF5F5F5"/>
      </top>
      <bottom style="medium">
        <color rgb="FFF5F5F5"/>
      </bottom>
      <diagonal/>
    </border>
    <border>
      <left/>
      <right style="medium">
        <color rgb="FFF5F5F5"/>
      </right>
      <top style="medium">
        <color rgb="FFF5F5F5"/>
      </top>
      <bottom style="medium">
        <color rgb="FFF5F5F5"/>
      </bottom>
      <diagonal/>
    </border>
    <border>
      <left/>
      <right style="medium">
        <color rgb="FFF5F5F5"/>
      </right>
      <top style="medium">
        <color rgb="FFF5F5F5"/>
      </top>
      <bottom/>
      <diagonal/>
    </border>
    <border>
      <left style="medium">
        <color rgb="FFF5F5F5"/>
      </left>
      <right style="medium">
        <color rgb="FFF5F5F5"/>
      </right>
      <top style="medium">
        <color rgb="FFF5F5F5"/>
      </top>
      <bottom/>
      <diagonal/>
    </border>
    <border>
      <left style="medium">
        <color rgb="FFF5F5F5"/>
      </left>
      <right/>
      <top style="medium">
        <color rgb="FFF5F5F5"/>
      </top>
      <bottom/>
      <diagonal/>
    </border>
    <border>
      <left style="medium">
        <color rgb="FFF7F7F7"/>
      </left>
      <right style="medium">
        <color rgb="FFF7F7F7"/>
      </right>
      <top style="medium">
        <color rgb="FFF7F7F7"/>
      </top>
      <bottom style="medium">
        <color rgb="FFF7F7F7"/>
      </bottom>
      <diagonal/>
    </border>
    <border>
      <left style="medium">
        <color rgb="FFF7F7F7"/>
      </left>
      <right style="medium">
        <color rgb="FFF7F7F7"/>
      </right>
      <top style="medium">
        <color rgb="FFF7F7F7"/>
      </top>
      <bottom/>
      <diagonal/>
    </border>
    <border>
      <left style="medium">
        <color rgb="FFF7F7F7"/>
      </left>
      <right style="medium">
        <color rgb="FFF7F7F7"/>
      </right>
      <top/>
      <bottom/>
      <diagonal/>
    </border>
    <border>
      <left style="medium">
        <color rgb="FFF7F7F7"/>
      </left>
      <right style="medium">
        <color rgb="FFF7F7F7"/>
      </right>
      <top/>
      <bottom style="medium">
        <color rgb="FFF7F7F7"/>
      </bottom>
      <diagonal/>
    </border>
    <border>
      <left style="medium">
        <color rgb="FFF7F7F7"/>
      </left>
      <right/>
      <top/>
      <bottom/>
      <diagonal/>
    </border>
    <border>
      <left style="thin">
        <color rgb="FF9C9EFE"/>
      </left>
      <right/>
      <top style="thin">
        <color rgb="FF9C9EFE"/>
      </top>
      <bottom style="thin">
        <color rgb="FF9C9EFE"/>
      </bottom>
      <diagonal/>
    </border>
    <border>
      <left/>
      <right/>
      <top style="thin">
        <color rgb="FF9C9EFE"/>
      </top>
      <bottom style="thin">
        <color rgb="FF9C9EFE"/>
      </bottom>
      <diagonal/>
    </border>
    <border>
      <left/>
      <right style="thin">
        <color rgb="FF9C9EFE"/>
      </right>
      <top style="thin">
        <color rgb="FF9C9EFE"/>
      </top>
      <bottom style="thin">
        <color rgb="FF9C9EFE"/>
      </bottom>
      <diagonal/>
    </border>
    <border>
      <left/>
      <right/>
      <top/>
      <bottom style="medium">
        <color theme="2"/>
      </bottom>
      <diagonal/>
    </border>
    <border>
      <left style="thin">
        <color rgb="FF9C9EFE"/>
      </left>
      <right/>
      <top/>
      <bottom style="thin">
        <color rgb="FF9C9EFE"/>
      </bottom>
      <diagonal/>
    </border>
    <border>
      <left/>
      <right/>
      <top/>
      <bottom style="thin">
        <color rgb="FF9C9EFE"/>
      </bottom>
      <diagonal/>
    </border>
    <border>
      <left/>
      <right style="thin">
        <color rgb="FF9C9EFE"/>
      </right>
      <top/>
      <bottom style="thin">
        <color rgb="FF9C9EFE"/>
      </bottom>
      <diagonal/>
    </border>
    <border>
      <left/>
      <right style="medium">
        <color theme="2"/>
      </right>
      <top/>
      <bottom style="thin">
        <color rgb="FF9C9EFE"/>
      </bottom>
      <diagonal/>
    </border>
    <border>
      <left/>
      <right/>
      <top/>
      <bottom style="medium">
        <color rgb="FFF7F7F7"/>
      </bottom>
      <diagonal/>
    </border>
  </borders>
  <cellStyleXfs count="25">
    <xf numFmtId="0" fontId="0" fillId="19" borderId="0">
      <alignment vertical="center"/>
    </xf>
    <xf numFmtId="0" fontId="4" fillId="0" borderId="3" applyNumberFormat="0" applyFill="0" applyProtection="0">
      <alignment horizontal="left" indent="1"/>
    </xf>
    <xf numFmtId="0" fontId="5" fillId="0" borderId="0" applyNumberFormat="0" applyFill="0" applyBorder="0" applyProtection="0">
      <alignment horizontal="left" indent="1"/>
    </xf>
    <xf numFmtId="0" fontId="3" fillId="2" borderId="1" applyNumberFormat="0" applyAlignment="0" applyProtection="0"/>
    <xf numFmtId="0" fontId="8" fillId="18" borderId="4" applyProtection="0">
      <alignment horizontal="left" vertical="center" indent="1"/>
    </xf>
    <xf numFmtId="0" fontId="5" fillId="11" borderId="0">
      <alignment horizontal="right" vertical="center" indent="1"/>
      <protection locked="0"/>
    </xf>
    <xf numFmtId="44" fontId="6" fillId="0" borderId="0" applyFont="0" applyFill="0" applyBorder="0" applyAlignment="0" applyProtection="0"/>
    <xf numFmtId="0" fontId="5" fillId="3" borderId="0" applyNumberFormat="0" applyBorder="0" applyProtection="0">
      <alignment horizontal="left" vertical="center" indent="1"/>
    </xf>
    <xf numFmtId="164" fontId="6" fillId="4" borderId="0" applyBorder="0" applyAlignment="0" applyProtection="0"/>
    <xf numFmtId="0" fontId="5" fillId="5" borderId="0" applyNumberFormat="0" applyBorder="0" applyProtection="0">
      <alignment horizontal="left" vertical="center" wrapText="1" indent="1"/>
    </xf>
    <xf numFmtId="0" fontId="2" fillId="6" borderId="0" applyNumberFormat="0" applyBorder="0" applyProtection="0">
      <alignment horizontal="left" vertical="center" indent="1"/>
    </xf>
    <xf numFmtId="164" fontId="6" fillId="7" borderId="0" applyBorder="0" applyAlignment="0" applyProtection="0"/>
    <xf numFmtId="0" fontId="5" fillId="8" borderId="0" applyNumberFormat="0" applyBorder="0" applyProtection="0">
      <alignment horizontal="left" vertical="center" wrapText="1" indent="1"/>
    </xf>
    <xf numFmtId="0" fontId="5" fillId="9" borderId="0" applyNumberFormat="0" applyBorder="0" applyProtection="0">
      <alignment horizontal="left" vertical="center" indent="1"/>
    </xf>
    <xf numFmtId="0" fontId="5" fillId="10" borderId="0" applyNumberFormat="0" applyBorder="0" applyProtection="0">
      <alignment horizontal="left" vertical="center" wrapText="1" indent="1"/>
    </xf>
    <xf numFmtId="0" fontId="7" fillId="12" borderId="2">
      <alignment horizontal="center" vertical="center"/>
    </xf>
    <xf numFmtId="14" fontId="6" fillId="0" borderId="0" applyFill="0" applyBorder="0">
      <alignment horizontal="right" vertical="center" indent="1"/>
    </xf>
    <xf numFmtId="0" fontId="6" fillId="0" borderId="0" applyFill="0" applyBorder="0">
      <alignment horizontal="left" vertical="center" wrapText="1" indent="1"/>
    </xf>
    <xf numFmtId="0" fontId="2" fillId="0" borderId="0" applyNumberFormat="0" applyFill="0" applyProtection="0">
      <alignment horizontal="left" indent="1"/>
    </xf>
    <xf numFmtId="0" fontId="6" fillId="0" borderId="0" applyNumberFormat="0" applyFill="0" applyProtection="0">
      <alignment vertical="center"/>
    </xf>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cellStyleXfs>
  <cellXfs count="130">
    <xf numFmtId="0" fontId="0" fillId="19" borderId="0" xfId="0">
      <alignment vertical="center"/>
    </xf>
    <xf numFmtId="0" fontId="0" fillId="19" borderId="0" xfId="0" applyProtection="1">
      <alignment vertical="center"/>
      <protection locked="0"/>
    </xf>
    <xf numFmtId="0" fontId="0" fillId="19" borderId="0" xfId="0" pivotButton="1">
      <alignment vertical="center"/>
    </xf>
    <xf numFmtId="0" fontId="0" fillId="19" borderId="0" xfId="0" applyAlignment="1">
      <alignment horizontal="left" vertical="center"/>
    </xf>
    <xf numFmtId="0" fontId="5" fillId="11" borderId="0" xfId="5">
      <alignment horizontal="right" vertical="center" indent="1"/>
      <protection locked="0"/>
    </xf>
    <xf numFmtId="0" fontId="8" fillId="18" borderId="4" xfId="4" applyProtection="1">
      <alignment horizontal="left" vertical="center" indent="1"/>
      <protection locked="0"/>
    </xf>
    <xf numFmtId="0" fontId="6" fillId="0" borderId="0" xfId="19">
      <alignment vertical="center"/>
    </xf>
    <xf numFmtId="42" fontId="0" fillId="19" borderId="0" xfId="0" applyNumberFormat="1">
      <alignment vertical="center"/>
    </xf>
    <xf numFmtId="0" fontId="0" fillId="19" borderId="0" xfId="0" applyAlignment="1">
      <alignment vertical="top"/>
    </xf>
    <xf numFmtId="0" fontId="0" fillId="20" borderId="0" xfId="0" applyFill="1">
      <alignment vertical="center"/>
    </xf>
    <xf numFmtId="0" fontId="11" fillId="20" borderId="0" xfId="0" applyFont="1" applyFill="1" applyProtection="1">
      <alignment vertical="center"/>
      <protection locked="0"/>
    </xf>
    <xf numFmtId="166" fontId="9" fillId="20" borderId="0" xfId="0" applyNumberFormat="1" applyFont="1" applyFill="1" applyAlignment="1">
      <alignment vertical="center" wrapText="1"/>
    </xf>
    <xf numFmtId="0" fontId="11" fillId="20" borderId="0" xfId="0" applyFont="1" applyFill="1">
      <alignment vertical="center"/>
    </xf>
    <xf numFmtId="0" fontId="13" fillId="20" borderId="0" xfId="17" applyFont="1" applyFill="1" applyBorder="1">
      <alignment horizontal="left" vertical="center" wrapText="1" indent="1"/>
    </xf>
    <xf numFmtId="0" fontId="13" fillId="20" borderId="0" xfId="0" applyFont="1" applyFill="1" applyProtection="1">
      <alignment vertical="center"/>
      <protection locked="0"/>
    </xf>
    <xf numFmtId="0" fontId="10" fillId="20" borderId="0" xfId="4" applyFont="1" applyFill="1" applyBorder="1" applyAlignment="1" applyProtection="1">
      <alignment horizontal="center" vertical="center"/>
    </xf>
    <xf numFmtId="0" fontId="14" fillId="20" borderId="0" xfId="4" applyFont="1" applyFill="1" applyBorder="1" applyAlignment="1" applyProtection="1">
      <alignment horizontal="center" vertical="center"/>
      <protection locked="0"/>
    </xf>
    <xf numFmtId="0" fontId="15" fillId="20" borderId="0" xfId="0" applyFont="1" applyFill="1" applyProtection="1">
      <alignment vertical="center"/>
      <protection locked="0"/>
    </xf>
    <xf numFmtId="0" fontId="16" fillId="20" borderId="0" xfId="0" applyFont="1" applyFill="1" applyProtection="1">
      <alignment vertical="center"/>
      <protection locked="0"/>
    </xf>
    <xf numFmtId="0" fontId="15" fillId="20" borderId="0" xfId="0" applyFont="1" applyFill="1" applyAlignment="1" applyProtection="1">
      <alignment horizontal="right" vertical="center" indent="1"/>
      <protection locked="0"/>
    </xf>
    <xf numFmtId="0" fontId="15" fillId="20" borderId="5" xfId="0" applyFont="1" applyFill="1" applyBorder="1" applyProtection="1">
      <alignment vertical="center"/>
      <protection locked="0"/>
    </xf>
    <xf numFmtId="0" fontId="15" fillId="20" borderId="5" xfId="0" applyFont="1" applyFill="1" applyBorder="1" applyAlignment="1" applyProtection="1">
      <alignment horizontal="right" vertical="center" indent="1"/>
      <protection locked="0"/>
    </xf>
    <xf numFmtId="0" fontId="19" fillId="22" borderId="0" xfId="3" applyFont="1" applyFill="1" applyBorder="1" applyAlignment="1" applyProtection="1">
      <alignment horizontal="left" vertical="center"/>
      <protection locked="0"/>
    </xf>
    <xf numFmtId="0" fontId="21" fillId="22" borderId="0" xfId="0" applyFont="1" applyFill="1" applyProtection="1">
      <alignment vertical="center"/>
      <protection locked="0"/>
    </xf>
    <xf numFmtId="0" fontId="20" fillId="22" borderId="0" xfId="3" applyFont="1" applyFill="1" applyBorder="1" applyAlignment="1" applyProtection="1">
      <alignment vertical="center"/>
      <protection locked="0"/>
    </xf>
    <xf numFmtId="0" fontId="18" fillId="20" borderId="0" xfId="4" applyFont="1" applyFill="1" applyBorder="1" applyAlignment="1" applyProtection="1">
      <alignment horizontal="center" vertical="center"/>
      <protection locked="0"/>
    </xf>
    <xf numFmtId="0" fontId="23" fillId="20" borderId="0" xfId="4" applyFont="1" applyFill="1" applyBorder="1" applyAlignment="1" applyProtection="1">
      <alignment horizontal="center" vertical="center"/>
      <protection locked="0"/>
    </xf>
    <xf numFmtId="0" fontId="17" fillId="20" borderId="0" xfId="0" applyFont="1" applyFill="1" applyProtection="1">
      <alignment vertical="center"/>
      <protection locked="0"/>
    </xf>
    <xf numFmtId="0" fontId="17" fillId="20" borderId="0" xfId="0" applyFont="1" applyFill="1">
      <alignment vertical="center"/>
    </xf>
    <xf numFmtId="0" fontId="17" fillId="20" borderId="0" xfId="0" applyFont="1" applyFill="1" applyAlignment="1" applyProtection="1">
      <alignment horizontal="right" vertical="center"/>
      <protection locked="0"/>
    </xf>
    <xf numFmtId="0" fontId="11" fillId="20" borderId="0" xfId="0" applyFont="1" applyFill="1" applyAlignment="1">
      <alignment horizontal="left"/>
    </xf>
    <xf numFmtId="0" fontId="11" fillId="20" borderId="0" xfId="0" applyFont="1" applyFill="1" applyAlignment="1"/>
    <xf numFmtId="14" fontId="11" fillId="20" borderId="0" xfId="0" applyNumberFormat="1" applyFont="1" applyFill="1">
      <alignment vertical="center"/>
    </xf>
    <xf numFmtId="164" fontId="11" fillId="20" borderId="0" xfId="0" applyNumberFormat="1" applyFont="1" applyFill="1">
      <alignment vertical="center"/>
    </xf>
    <xf numFmtId="14" fontId="13" fillId="20" borderId="7" xfId="20" applyNumberFormat="1" applyFont="1" applyFill="1" applyBorder="1" applyAlignment="1">
      <alignment horizontal="center" vertical="center"/>
    </xf>
    <xf numFmtId="0" fontId="13" fillId="20" borderId="8" xfId="20" applyFont="1" applyFill="1" applyBorder="1" applyAlignment="1">
      <alignment horizontal="center" vertical="center" wrapText="1"/>
    </xf>
    <xf numFmtId="14" fontId="13" fillId="20" borderId="0" xfId="20" applyNumberFormat="1" applyFont="1" applyFill="1" applyBorder="1" applyAlignment="1">
      <alignment horizontal="center" vertical="center"/>
    </xf>
    <xf numFmtId="0" fontId="13" fillId="20" borderId="0" xfId="20" applyFont="1" applyFill="1" applyBorder="1" applyAlignment="1">
      <alignment horizontal="center" vertical="center" wrapText="1"/>
    </xf>
    <xf numFmtId="44" fontId="13" fillId="20" borderId="0" xfId="20" applyNumberFormat="1" applyFont="1" applyFill="1" applyBorder="1" applyAlignment="1">
      <alignment horizontal="center" vertical="center"/>
    </xf>
    <xf numFmtId="0" fontId="13" fillId="20" borderId="0" xfId="0" applyFont="1" applyFill="1" applyAlignment="1">
      <alignment horizontal="center" vertical="center"/>
    </xf>
    <xf numFmtId="14" fontId="13" fillId="23" borderId="0" xfId="16" applyFont="1" applyFill="1" applyBorder="1" applyAlignment="1">
      <alignment horizontal="center" vertical="center"/>
    </xf>
    <xf numFmtId="0" fontId="13" fillId="23" borderId="0" xfId="17" applyFont="1" applyFill="1" applyBorder="1" applyAlignment="1">
      <alignment horizontal="center" vertical="center" wrapText="1"/>
    </xf>
    <xf numFmtId="44" fontId="13" fillId="23" borderId="0" xfId="6" applyFont="1" applyFill="1" applyBorder="1" applyAlignment="1">
      <alignment horizontal="center" vertical="center"/>
    </xf>
    <xf numFmtId="14" fontId="13" fillId="20" borderId="0" xfId="16" applyFont="1" applyFill="1" applyBorder="1" applyAlignment="1">
      <alignment horizontal="center" vertical="center"/>
    </xf>
    <xf numFmtId="0" fontId="13" fillId="20" borderId="0" xfId="17" applyFont="1" applyFill="1" applyBorder="1" applyAlignment="1">
      <alignment horizontal="center" vertical="center" wrapText="1"/>
    </xf>
    <xf numFmtId="44" fontId="13" fillId="20" borderId="0" xfId="6" applyFont="1" applyFill="1" applyBorder="1" applyAlignment="1">
      <alignment horizontal="center" vertical="center"/>
    </xf>
    <xf numFmtId="14" fontId="13" fillId="20" borderId="0" xfId="0" applyNumberFormat="1" applyFont="1" applyFill="1" applyAlignment="1">
      <alignment horizontal="center" vertical="center"/>
    </xf>
    <xf numFmtId="164" fontId="13" fillId="20" borderId="0" xfId="0" applyNumberFormat="1" applyFont="1" applyFill="1" applyAlignment="1">
      <alignment horizontal="center" vertical="center"/>
    </xf>
    <xf numFmtId="0" fontId="24" fillId="20" borderId="0" xfId="0" applyFont="1" applyFill="1">
      <alignment vertical="center"/>
    </xf>
    <xf numFmtId="0" fontId="26" fillId="20" borderId="0" xfId="4" applyFont="1" applyFill="1" applyBorder="1" applyAlignment="1" applyProtection="1">
      <alignment horizontal="center" vertical="center"/>
    </xf>
    <xf numFmtId="14" fontId="13" fillId="20" borderId="7" xfId="16" applyFont="1" applyFill="1" applyBorder="1" applyAlignment="1">
      <alignment horizontal="center" vertical="center"/>
    </xf>
    <xf numFmtId="0" fontId="13" fillId="20" borderId="22" xfId="17" applyFont="1" applyFill="1" applyBorder="1" applyAlignment="1">
      <alignment horizontal="center" vertical="center" wrapText="1"/>
    </xf>
    <xf numFmtId="44" fontId="13" fillId="20" borderId="8" xfId="6" applyFont="1" applyFill="1" applyBorder="1" applyAlignment="1">
      <alignment horizontal="center" vertical="center"/>
    </xf>
    <xf numFmtId="0" fontId="24" fillId="22" borderId="23" xfId="24" applyFont="1" applyFill="1" applyBorder="1" applyAlignment="1">
      <alignment horizontal="left" vertical="center" indent="1"/>
    </xf>
    <xf numFmtId="0" fontId="24" fillId="22" borderId="24" xfId="24" applyFont="1" applyFill="1" applyBorder="1" applyAlignment="1">
      <alignment horizontal="left" vertical="center" indent="1"/>
    </xf>
    <xf numFmtId="0" fontId="24" fillId="22" borderId="25" xfId="24" applyFont="1" applyFill="1" applyBorder="1" applyAlignment="1">
      <alignment horizontal="left" vertical="center" indent="1"/>
    </xf>
    <xf numFmtId="0" fontId="13" fillId="20" borderId="22" xfId="20" applyFont="1" applyFill="1" applyBorder="1" applyAlignment="1">
      <alignment horizontal="center" vertical="center" wrapText="1"/>
    </xf>
    <xf numFmtId="44" fontId="13" fillId="20" borderId="8" xfId="20" applyNumberFormat="1" applyFont="1" applyFill="1" applyBorder="1" applyAlignment="1">
      <alignment horizontal="center" vertical="center"/>
    </xf>
    <xf numFmtId="14" fontId="24" fillId="22" borderId="23" xfId="14" applyNumberFormat="1" applyFont="1" applyFill="1" applyBorder="1">
      <alignment horizontal="left" vertical="center" wrapText="1" indent="1"/>
    </xf>
    <xf numFmtId="0" fontId="24" fillId="22" borderId="26" xfId="14" applyFont="1" applyFill="1" applyBorder="1">
      <alignment horizontal="left" vertical="center" wrapText="1" indent="1"/>
    </xf>
    <xf numFmtId="0" fontId="24" fillId="22" borderId="24" xfId="14" applyFont="1" applyFill="1" applyBorder="1">
      <alignment horizontal="left" vertical="center" wrapText="1" indent="1"/>
    </xf>
    <xf numFmtId="164" fontId="24" fillId="22" borderId="25" xfId="14" applyNumberFormat="1" applyFont="1" applyFill="1" applyBorder="1">
      <alignment horizontal="left" vertical="center" wrapText="1" indent="1"/>
    </xf>
    <xf numFmtId="0" fontId="10" fillId="20" borderId="0" xfId="4" applyFont="1" applyFill="1" applyBorder="1" applyAlignment="1" applyProtection="1">
      <alignment horizontal="left" vertical="center"/>
    </xf>
    <xf numFmtId="0" fontId="12" fillId="20" borderId="0" xfId="5" applyFont="1" applyFill="1" applyAlignment="1">
      <alignment horizontal="right" vertical="center"/>
      <protection locked="0"/>
    </xf>
    <xf numFmtId="0" fontId="11" fillId="20" borderId="0" xfId="0" applyFont="1" applyFill="1" applyAlignment="1">
      <alignment vertical="top"/>
    </xf>
    <xf numFmtId="0" fontId="13" fillId="20" borderId="15" xfId="0" applyFont="1" applyFill="1" applyBorder="1" applyAlignment="1">
      <alignment horizontal="left" vertical="center" indent="1"/>
    </xf>
    <xf numFmtId="44" fontId="11" fillId="20" borderId="0" xfId="0" applyNumberFormat="1" applyFont="1" applyFill="1">
      <alignment vertical="center"/>
    </xf>
    <xf numFmtId="166" fontId="9" fillId="20" borderId="0" xfId="0" applyNumberFormat="1" applyFont="1" applyFill="1" applyAlignment="1">
      <alignment horizontal="center" vertical="center"/>
    </xf>
    <xf numFmtId="0" fontId="13" fillId="20" borderId="16" xfId="0" applyFont="1" applyFill="1" applyBorder="1" applyAlignment="1">
      <alignment horizontal="left" vertical="center" indent="1"/>
    </xf>
    <xf numFmtId="44" fontId="13" fillId="20" borderId="16" xfId="0" applyNumberFormat="1" applyFont="1" applyFill="1" applyBorder="1" applyAlignment="1">
      <alignment horizontal="right" vertical="center"/>
    </xf>
    <xf numFmtId="44" fontId="29" fillId="20" borderId="14" xfId="0" applyNumberFormat="1" applyFont="1" applyFill="1" applyBorder="1" applyAlignment="1">
      <alignment horizontal="right" vertical="center"/>
    </xf>
    <xf numFmtId="0" fontId="13" fillId="23" borderId="16" xfId="0" applyFont="1" applyFill="1" applyBorder="1" applyAlignment="1">
      <alignment horizontal="left" vertical="center" indent="1"/>
    </xf>
    <xf numFmtId="44" fontId="13" fillId="23" borderId="16" xfId="0" applyNumberFormat="1" applyFont="1" applyFill="1" applyBorder="1" applyAlignment="1">
      <alignment horizontal="right" vertical="center"/>
    </xf>
    <xf numFmtId="0" fontId="13" fillId="23" borderId="17" xfId="0" applyFont="1" applyFill="1" applyBorder="1" applyAlignment="1">
      <alignment horizontal="left" vertical="center" indent="1"/>
    </xf>
    <xf numFmtId="0" fontId="12" fillId="22" borderId="14" xfId="0" applyFont="1" applyFill="1" applyBorder="1" applyAlignment="1" applyProtection="1">
      <alignment horizontal="center" vertical="center"/>
      <protection locked="0"/>
    </xf>
    <xf numFmtId="0" fontId="12" fillId="22" borderId="14" xfId="0" applyFont="1" applyFill="1" applyBorder="1" applyAlignment="1" applyProtection="1">
      <alignment horizontal="left" vertical="center" indent="1"/>
      <protection locked="0"/>
    </xf>
    <xf numFmtId="0" fontId="29" fillId="20" borderId="14" xfId="0" applyFont="1" applyFill="1" applyBorder="1" applyAlignment="1">
      <alignment horizontal="left" vertical="center" indent="1"/>
    </xf>
    <xf numFmtId="0" fontId="31" fillId="20" borderId="0" xfId="0" applyFont="1" applyFill="1" applyProtection="1">
      <alignment vertical="center"/>
      <protection locked="0"/>
    </xf>
    <xf numFmtId="0" fontId="13" fillId="23" borderId="0" xfId="17" applyFont="1" applyFill="1" applyBorder="1">
      <alignment horizontal="left" vertical="center" wrapText="1" indent="1"/>
    </xf>
    <xf numFmtId="0" fontId="25" fillId="20" borderId="0" xfId="4" applyFont="1" applyFill="1" applyBorder="1" applyAlignment="1" applyProtection="1">
      <alignment horizontal="center" vertical="center"/>
    </xf>
    <xf numFmtId="166" fontId="33" fillId="22" borderId="0" xfId="0" applyNumberFormat="1" applyFont="1" applyFill="1">
      <alignment vertical="center"/>
    </xf>
    <xf numFmtId="0" fontId="34" fillId="22" borderId="0" xfId="0" applyFont="1" applyFill="1" applyAlignment="1">
      <alignment horizontal="center" vertical="center"/>
    </xf>
    <xf numFmtId="166" fontId="33" fillId="22" borderId="0" xfId="0" applyNumberFormat="1" applyFont="1" applyFill="1" applyAlignment="1">
      <alignment horizontal="center" vertical="center"/>
    </xf>
    <xf numFmtId="0" fontId="34" fillId="20" borderId="0" xfId="0" applyFont="1" applyFill="1" applyProtection="1">
      <alignment vertical="center"/>
      <protection locked="0"/>
    </xf>
    <xf numFmtId="0" fontId="35" fillId="20" borderId="10" xfId="24" applyFont="1" applyFill="1" applyBorder="1" applyAlignment="1">
      <alignment horizontal="left" vertical="center" wrapText="1" indent="1"/>
    </xf>
    <xf numFmtId="164" fontId="36" fillId="20" borderId="9" xfId="21" applyNumberFormat="1" applyFont="1" applyFill="1" applyBorder="1" applyAlignment="1">
      <alignment horizontal="center"/>
    </xf>
    <xf numFmtId="164" fontId="36" fillId="20" borderId="9" xfId="21" applyNumberFormat="1" applyFont="1" applyFill="1" applyBorder="1" applyAlignment="1">
      <alignment horizontal="center" vertical="center"/>
    </xf>
    <xf numFmtId="0" fontId="32" fillId="20" borderId="6" xfId="0" applyFont="1" applyFill="1" applyBorder="1">
      <alignment vertical="center"/>
    </xf>
    <xf numFmtId="0" fontId="37" fillId="23" borderId="10" xfId="12" applyFont="1" applyFill="1" applyBorder="1">
      <alignment horizontal="left" vertical="center" wrapText="1" indent="1"/>
    </xf>
    <xf numFmtId="164" fontId="36" fillId="23" borderId="9" xfId="23" applyNumberFormat="1" applyFont="1" applyFill="1" applyBorder="1" applyAlignment="1">
      <alignment horizontal="center"/>
    </xf>
    <xf numFmtId="164" fontId="36" fillId="23" borderId="9" xfId="23" applyNumberFormat="1" applyFont="1" applyFill="1" applyBorder="1" applyAlignment="1">
      <alignment horizontal="center" vertical="center"/>
    </xf>
    <xf numFmtId="0" fontId="32" fillId="23" borderId="6" xfId="0" applyFont="1" applyFill="1" applyBorder="1">
      <alignment vertical="center"/>
    </xf>
    <xf numFmtId="0" fontId="37" fillId="20" borderId="10" xfId="14" applyFont="1" applyFill="1" applyBorder="1">
      <alignment horizontal="left" vertical="center" wrapText="1" indent="1"/>
    </xf>
    <xf numFmtId="164" fontId="36" fillId="20" borderId="9" xfId="22" applyNumberFormat="1" applyFont="1" applyFill="1" applyBorder="1" applyAlignment="1">
      <alignment horizontal="center" vertical="center" wrapText="1"/>
    </xf>
    <xf numFmtId="0" fontId="37" fillId="23" borderId="11" xfId="9" applyFont="1" applyFill="1" applyBorder="1">
      <alignment horizontal="left" vertical="center" wrapText="1" indent="1"/>
    </xf>
    <xf numFmtId="164" fontId="36" fillId="23" borderId="12" xfId="20" applyNumberFormat="1" applyFont="1" applyFill="1" applyBorder="1" applyAlignment="1">
      <alignment horizontal="center" vertical="center"/>
    </xf>
    <xf numFmtId="0" fontId="32" fillId="23" borderId="13" xfId="0" applyFont="1" applyFill="1" applyBorder="1">
      <alignment vertical="center"/>
    </xf>
    <xf numFmtId="0" fontId="17" fillId="20" borderId="0" xfId="0" applyFont="1" applyFill="1" applyAlignment="1">
      <alignment horizontal="left" vertical="center" indent="1"/>
    </xf>
    <xf numFmtId="0" fontId="38" fillId="20" borderId="0" xfId="2" applyFont="1" applyFill="1" applyBorder="1" applyAlignment="1" applyProtection="1">
      <alignment horizontal="left" vertical="center" indent="1"/>
      <protection locked="0"/>
    </xf>
    <xf numFmtId="0" fontId="38" fillId="20" borderId="0" xfId="0" applyFont="1" applyFill="1" applyAlignment="1">
      <alignment horizontal="left" vertical="center" indent="1"/>
    </xf>
    <xf numFmtId="165" fontId="38" fillId="20" borderId="0" xfId="0" applyNumberFormat="1" applyFont="1" applyFill="1" applyAlignment="1" applyProtection="1">
      <alignment horizontal="left" vertical="center" indent="1"/>
      <protection locked="0"/>
    </xf>
    <xf numFmtId="0" fontId="39" fillId="20" borderId="0" xfId="2" applyFont="1" applyFill="1" applyBorder="1" applyAlignment="1" applyProtection="1">
      <alignment horizontal="left" vertical="center"/>
      <protection locked="0"/>
    </xf>
    <xf numFmtId="0" fontId="39" fillId="20" borderId="0" xfId="0" applyFont="1" applyFill="1">
      <alignment vertical="center"/>
    </xf>
    <xf numFmtId="165" fontId="38" fillId="20" borderId="0" xfId="0" applyNumberFormat="1" applyFont="1" applyFill="1" applyProtection="1">
      <alignment vertical="center"/>
      <protection locked="0"/>
    </xf>
    <xf numFmtId="165" fontId="39" fillId="20" borderId="0" xfId="0" applyNumberFormat="1" applyFont="1" applyFill="1" applyProtection="1">
      <alignment vertical="center"/>
      <protection locked="0"/>
    </xf>
    <xf numFmtId="0" fontId="40" fillId="20" borderId="0" xfId="1" applyFont="1" applyFill="1" applyBorder="1" applyAlignment="1" applyProtection="1">
      <alignment horizontal="left" vertical="center" indent="1"/>
      <protection locked="0"/>
    </xf>
    <xf numFmtId="0" fontId="40" fillId="20" borderId="0" xfId="1" applyFont="1" applyFill="1" applyBorder="1" applyAlignment="1" applyProtection="1">
      <alignment horizontal="left" vertical="center"/>
      <protection locked="0"/>
    </xf>
    <xf numFmtId="0" fontId="44" fillId="20" borderId="0" xfId="0" applyFont="1" applyFill="1" applyProtection="1">
      <alignment vertical="center"/>
      <protection locked="0"/>
    </xf>
    <xf numFmtId="0" fontId="45" fillId="22" borderId="0" xfId="13" applyFont="1" applyFill="1" applyBorder="1" applyProtection="1">
      <alignment horizontal="left" vertical="center" indent="1"/>
      <protection locked="0"/>
    </xf>
    <xf numFmtId="0" fontId="45" fillId="22" borderId="0" xfId="14" applyFont="1" applyFill="1" applyBorder="1" applyProtection="1">
      <alignment horizontal="left" vertical="center" wrapText="1" indent="1"/>
      <protection locked="0"/>
    </xf>
    <xf numFmtId="0" fontId="46" fillId="20" borderId="0" xfId="0" applyFont="1" applyFill="1" applyProtection="1">
      <alignment vertical="center"/>
      <protection locked="0"/>
    </xf>
    <xf numFmtId="0" fontId="19" fillId="22" borderId="0" xfId="3" applyFont="1" applyFill="1" applyBorder="1" applyAlignment="1" applyProtection="1">
      <alignment horizontal="left" vertical="center" indent="1"/>
      <protection locked="0"/>
    </xf>
    <xf numFmtId="0" fontId="22" fillId="22" borderId="0" xfId="0" applyFont="1" applyFill="1" applyAlignment="1" applyProtection="1">
      <alignment horizontal="left" vertical="center"/>
      <protection locked="0"/>
    </xf>
    <xf numFmtId="0" fontId="41" fillId="22" borderId="0" xfId="4" applyFont="1" applyFill="1" applyBorder="1" applyAlignment="1" applyProtection="1">
      <alignment horizontal="center" vertical="center"/>
      <protection locked="0"/>
    </xf>
    <xf numFmtId="0" fontId="26" fillId="22" borderId="0" xfId="4" applyFont="1" applyFill="1" applyBorder="1" applyAlignment="1" applyProtection="1">
      <alignment horizontal="center" vertical="center"/>
    </xf>
    <xf numFmtId="0" fontId="12" fillId="20" borderId="19" xfId="18" applyFont="1" applyFill="1" applyBorder="1" applyAlignment="1">
      <alignment horizontal="center" vertical="center"/>
    </xf>
    <xf numFmtId="0" fontId="12" fillId="20" borderId="20" xfId="18" applyFont="1" applyFill="1" applyBorder="1" applyAlignment="1">
      <alignment horizontal="center" vertical="center"/>
    </xf>
    <xf numFmtId="0" fontId="12" fillId="20" borderId="21" xfId="18" applyFont="1" applyFill="1" applyBorder="1" applyAlignment="1">
      <alignment horizontal="center" vertical="center"/>
    </xf>
    <xf numFmtId="166" fontId="9" fillId="20" borderId="0" xfId="0" applyNumberFormat="1" applyFont="1" applyFill="1" applyAlignment="1">
      <alignment horizontal="center" vertical="center"/>
    </xf>
    <xf numFmtId="0" fontId="24" fillId="22" borderId="18" xfId="1" applyFont="1" applyFill="1" applyBorder="1" applyAlignment="1">
      <alignment horizontal="center" vertical="center"/>
    </xf>
    <xf numFmtId="0" fontId="24" fillId="22" borderId="0" xfId="1" applyFont="1" applyFill="1" applyBorder="1" applyAlignment="1">
      <alignment horizontal="center" vertical="center"/>
    </xf>
    <xf numFmtId="0" fontId="27" fillId="20" borderId="0" xfId="19" applyFont="1" applyFill="1" applyAlignment="1">
      <alignment horizontal="left" vertical="center"/>
    </xf>
    <xf numFmtId="0" fontId="30" fillId="22" borderId="0" xfId="4" applyFont="1" applyFill="1" applyBorder="1" applyAlignment="1" applyProtection="1">
      <alignment horizontal="center" vertical="center"/>
    </xf>
    <xf numFmtId="0" fontId="12" fillId="20" borderId="27" xfId="18" applyFont="1" applyFill="1" applyBorder="1" applyAlignment="1">
      <alignment horizontal="center" vertical="center"/>
    </xf>
    <xf numFmtId="0" fontId="42" fillId="22" borderId="0" xfId="4" applyFont="1" applyFill="1" applyBorder="1" applyAlignment="1" applyProtection="1">
      <alignment horizontal="center" vertical="center"/>
    </xf>
    <xf numFmtId="0" fontId="43" fillId="22" borderId="0" xfId="4" applyFont="1" applyFill="1" applyBorder="1" applyAlignment="1" applyProtection="1">
      <alignment horizontal="center" vertical="center"/>
    </xf>
    <xf numFmtId="0" fontId="47" fillId="20" borderId="0" xfId="19" applyFont="1" applyFill="1" applyAlignment="1" applyProtection="1">
      <alignment horizontal="left" vertical="center" wrapText="1"/>
      <protection locked="0"/>
    </xf>
    <xf numFmtId="0" fontId="47" fillId="20" borderId="0" xfId="19" applyFont="1" applyFill="1" applyAlignment="1" applyProtection="1">
      <alignment horizontal="left" vertical="center"/>
      <protection locked="0"/>
    </xf>
    <xf numFmtId="0" fontId="49" fillId="21" borderId="0" xfId="4" applyFont="1" applyFill="1" applyBorder="1" applyAlignment="1" applyProtection="1">
      <alignment horizontal="center" vertical="center"/>
    </xf>
    <xf numFmtId="0" fontId="50" fillId="21" borderId="0" xfId="4" applyFont="1" applyFill="1" applyBorder="1" applyAlignment="1" applyProtection="1">
      <alignment horizontal="center" vertical="center"/>
      <protection locked="0"/>
    </xf>
  </cellXfs>
  <cellStyles count="25">
    <cellStyle name="20% - Accent1" xfId="8" builtinId="30" customBuiltin="1"/>
    <cellStyle name="20% - Accent2" xfId="11" builtinId="34" customBuiltin="1"/>
    <cellStyle name="40% - Accent1" xfId="20" builtinId="31"/>
    <cellStyle name="40% - Accent2" xfId="21" builtinId="35"/>
    <cellStyle name="40% - Accent3" xfId="22" builtinId="39"/>
    <cellStyle name="40% - Accent4" xfId="23" builtinId="43"/>
    <cellStyle name="60% - Accent1" xfId="9" builtinId="32" customBuiltin="1"/>
    <cellStyle name="60% - Accent2" xfId="12" builtinId="36" customBuiltin="1"/>
    <cellStyle name="60% - Accent3" xfId="14" builtinId="40" customBuiltin="1"/>
    <cellStyle name="60% - Accent5" xfId="24" builtinId="48"/>
    <cellStyle name="Accent1" xfId="7" builtinId="29" customBuiltin="1"/>
    <cellStyle name="Accent2" xfId="10" builtinId="33" customBuiltin="1"/>
    <cellStyle name="Accent3" xfId="13" builtinId="37" customBuiltin="1"/>
    <cellStyle name="Currency" xfId="6" builtinId="4"/>
    <cellStyle name="Date" xfId="16" xr:uid="{00000000-0005-0000-0000-00000E000000}"/>
    <cellStyle name="Explanatory Text" xfId="19" builtinId="53" customBuiltin="1"/>
    <cellStyle name="Heading 1" xfId="1" builtinId="16" customBuiltin="1"/>
    <cellStyle name="Heading 2" xfId="2" builtinId="17" customBuiltin="1"/>
    <cellStyle name="Heading 4" xfId="18" builtinId="19" customBuiltin="1"/>
    <cellStyle name="Input" xfId="3" builtinId="20"/>
    <cellStyle name="Month Heading" xfId="15" xr:uid="{00000000-0005-0000-0000-000014000000}"/>
    <cellStyle name="Normal" xfId="0" builtinId="0" customBuiltin="1"/>
    <cellStyle name="Subtitle" xfId="5" xr:uid="{00000000-0005-0000-0000-000016000000}"/>
    <cellStyle name="Table details" xfId="17" xr:uid="{00000000-0005-0000-0000-000017000000}"/>
    <cellStyle name="Title" xfId="4" builtinId="15" customBuiltin="1"/>
  </cellStyles>
  <dxfs count="208">
    <dxf>
      <numFmt numFmtId="32" formatCode="_(&quot;$&quot;* #,##0_);_(&quot;$&quot;* \(#,##0\);_(&quot;$&quot;* &quot;-&quot;_);_(@_)"/>
    </dxf>
    <dxf>
      <font>
        <i val="0"/>
        <strike val="0"/>
        <outline val="0"/>
        <shadow val="0"/>
        <u val="none"/>
        <vertAlign val="baseline"/>
        <sz val="11"/>
        <color theme="1"/>
        <name val="Century Gothic"/>
        <family val="2"/>
        <scheme val="none"/>
      </font>
      <fill>
        <patternFill patternType="solid">
          <fgColor indexed="64"/>
          <bgColor theme="0"/>
        </patternFill>
      </fill>
    </dxf>
    <dxf>
      <font>
        <i val="0"/>
        <strike val="0"/>
        <outline val="0"/>
        <shadow val="0"/>
        <u val="none"/>
        <vertAlign val="baseline"/>
        <sz val="11"/>
        <color theme="1"/>
        <name val="Century Gothic"/>
        <family val="2"/>
        <scheme val="none"/>
      </font>
      <fill>
        <patternFill patternType="solid">
          <fgColor indexed="64"/>
          <bgColor theme="0"/>
        </patternFill>
      </fill>
    </dxf>
    <dxf>
      <font>
        <i val="0"/>
        <strike val="0"/>
        <outline val="0"/>
        <shadow val="0"/>
        <u val="none"/>
        <vertAlign val="baseline"/>
        <sz val="11"/>
        <color theme="1"/>
        <name val="Century Gothic"/>
        <family val="2"/>
        <scheme val="none"/>
      </font>
      <fill>
        <patternFill patternType="solid">
          <fgColor indexed="64"/>
          <bgColor theme="0"/>
        </patternFill>
      </fill>
    </dxf>
    <dxf>
      <font>
        <i val="0"/>
        <strike val="0"/>
        <outline val="0"/>
        <shadow val="0"/>
        <u val="none"/>
        <vertAlign val="baseline"/>
        <sz val="11"/>
        <color theme="1"/>
        <name val="Century Gothic"/>
        <family val="2"/>
        <scheme val="none"/>
      </font>
      <fill>
        <patternFill patternType="solid">
          <fgColor indexed="64"/>
          <bgColor theme="0"/>
        </patternFill>
      </fill>
    </dxf>
    <dxf>
      <font>
        <i val="0"/>
        <strike val="0"/>
        <outline val="0"/>
        <shadow val="0"/>
        <u val="none"/>
        <vertAlign val="baseline"/>
        <sz val="11"/>
        <color theme="1"/>
        <name val="Century Gothic"/>
        <family val="2"/>
        <scheme val="none"/>
      </font>
      <fill>
        <patternFill patternType="solid">
          <fgColor indexed="64"/>
          <bgColor theme="0"/>
        </patternFill>
      </fill>
    </dxf>
    <dxf>
      <font>
        <i val="0"/>
        <strike val="0"/>
        <outline val="0"/>
        <shadow val="0"/>
        <u val="none"/>
        <vertAlign val="baseline"/>
        <sz val="11"/>
        <color theme="1"/>
        <name val="Century Gothic"/>
        <family val="2"/>
        <scheme val="none"/>
      </font>
      <fill>
        <patternFill patternType="solid">
          <fgColor indexed="64"/>
          <bgColor theme="0"/>
        </patternFill>
      </fill>
    </dxf>
    <dxf>
      <font>
        <i val="0"/>
        <strike val="0"/>
        <outline val="0"/>
        <shadow val="0"/>
        <u val="none"/>
        <vertAlign val="baseline"/>
        <sz val="11"/>
        <color theme="1"/>
        <name val="Century Gothic"/>
        <family val="2"/>
        <scheme val="none"/>
      </font>
      <fill>
        <patternFill patternType="solid">
          <fgColor indexed="64"/>
          <bgColor theme="0"/>
        </patternFill>
      </fill>
    </dxf>
    <dxf>
      <font>
        <i val="0"/>
        <strike val="0"/>
        <outline val="0"/>
        <shadow val="0"/>
        <u val="none"/>
        <vertAlign val="baseline"/>
        <sz val="11"/>
        <color theme="1"/>
        <name val="Century Gothic"/>
        <family val="2"/>
        <scheme val="none"/>
      </font>
      <fill>
        <patternFill patternType="solid">
          <fgColor indexed="64"/>
          <bgColor theme="0"/>
        </patternFill>
      </fill>
    </dxf>
    <dxf>
      <font>
        <i val="0"/>
        <strike val="0"/>
        <outline val="0"/>
        <shadow val="0"/>
        <u val="none"/>
        <vertAlign val="baseline"/>
        <sz val="11"/>
        <color theme="1"/>
        <name val="Century Gothic"/>
        <family val="2"/>
        <scheme val="none"/>
      </font>
      <fill>
        <patternFill patternType="solid">
          <fgColor indexed="64"/>
          <bgColor theme="0"/>
        </patternFill>
      </fill>
    </dxf>
    <dxf>
      <font>
        <i val="0"/>
        <strike val="0"/>
        <outline val="0"/>
        <shadow val="0"/>
        <u val="none"/>
        <vertAlign val="baseline"/>
        <sz val="11"/>
        <color theme="1"/>
        <name val="Century Gothic"/>
        <family val="2"/>
        <scheme val="none"/>
      </font>
      <fill>
        <patternFill patternType="solid">
          <fgColor indexed="64"/>
          <bgColor theme="0"/>
        </patternFill>
      </fill>
    </dxf>
    <dxf>
      <font>
        <i val="0"/>
        <strike val="0"/>
        <outline val="0"/>
        <shadow val="0"/>
        <u val="none"/>
        <vertAlign val="baseline"/>
        <sz val="11"/>
        <color theme="1"/>
        <name val="Century Gothic"/>
        <family val="2"/>
        <scheme val="none"/>
      </font>
      <fill>
        <patternFill patternType="solid">
          <fgColor indexed="64"/>
          <bgColor theme="0"/>
        </patternFill>
      </fill>
    </dxf>
    <dxf>
      <font>
        <i val="0"/>
        <strike val="0"/>
        <outline val="0"/>
        <shadow val="0"/>
        <u val="none"/>
        <vertAlign val="baseline"/>
        <sz val="11"/>
        <color theme="1"/>
        <name val="Century Gothic"/>
        <family val="2"/>
        <scheme val="none"/>
      </font>
      <fill>
        <patternFill patternType="solid">
          <fgColor indexed="64"/>
          <bgColor theme="0"/>
        </patternFill>
      </fill>
    </dxf>
    <dxf>
      <font>
        <i val="0"/>
        <strike val="0"/>
        <outline val="0"/>
        <shadow val="0"/>
        <u val="none"/>
        <vertAlign val="baseline"/>
        <name val="Century Gothic"/>
        <family val="2"/>
        <scheme val="none"/>
      </font>
      <fill>
        <patternFill patternType="solid">
          <fgColor indexed="64"/>
          <bgColor theme="0"/>
        </patternFill>
      </fill>
    </dxf>
    <dxf>
      <font>
        <i val="0"/>
        <strike val="0"/>
        <outline val="0"/>
        <shadow val="0"/>
        <u val="none"/>
        <vertAlign val="baseline"/>
        <sz val="11"/>
        <color theme="1"/>
        <name val="Century Gothic"/>
        <family val="2"/>
        <scheme val="none"/>
      </font>
      <fill>
        <patternFill patternType="solid">
          <fgColor indexed="64"/>
          <bgColor theme="0"/>
        </patternFill>
      </fill>
    </dxf>
    <dxf>
      <font>
        <b/>
        <i val="0"/>
        <strike val="0"/>
        <outline val="0"/>
        <shadow val="0"/>
        <u val="none"/>
        <vertAlign val="baseline"/>
        <sz val="12"/>
        <name val="Century Gothic"/>
        <family val="2"/>
        <scheme val="none"/>
      </font>
      <fill>
        <patternFill patternType="solid">
          <fgColor indexed="64"/>
          <bgColor rgb="FF9C9EFE"/>
        </patternFill>
      </fill>
    </dxf>
    <dxf>
      <alignment relativeIndent="1"/>
    </dxf>
    <dxf>
      <alignment relativeIndent="1"/>
    </dxf>
    <dxf>
      <alignment relativeIndent="1"/>
    </dxf>
    <dxf>
      <alignment horizontal="left"/>
    </dxf>
    <dxf>
      <alignment horizontal="left"/>
    </dxf>
    <dxf>
      <alignment horizontal="left"/>
    </dxf>
    <dxf>
      <alignment horizontal="general" indent="0"/>
    </dxf>
    <dxf>
      <alignment horizontal="general" indent="0"/>
    </dxf>
    <dxf>
      <alignment horizontal="general" indent="0"/>
    </dxf>
    <dxf>
      <alignment horizontal="center"/>
    </dxf>
    <dxf>
      <fill>
        <patternFill>
          <bgColor rgb="FFB1E1FF"/>
        </patternFill>
      </fill>
    </dxf>
    <dxf>
      <fill>
        <patternFill>
          <bgColor rgb="FFB1E1FF"/>
        </patternFill>
      </fill>
    </dxf>
    <dxf>
      <fill>
        <patternFill>
          <bgColor rgb="FFB1E1FF"/>
        </patternFill>
      </fill>
    </dxf>
    <dxf>
      <fill>
        <patternFill>
          <bgColor rgb="FFB1E1FF"/>
        </patternFill>
      </fill>
    </dxf>
    <dxf>
      <fill>
        <patternFill>
          <bgColor rgb="FFB1E1FF"/>
        </patternFill>
      </fill>
    </dxf>
    <dxf>
      <fill>
        <patternFill>
          <bgColor rgb="FFB1E1FF"/>
        </patternFill>
      </fill>
    </dxf>
    <dxf>
      <fill>
        <patternFill>
          <bgColor rgb="FFB1E1FF"/>
        </patternFill>
      </fill>
    </dxf>
    <dxf>
      <fill>
        <patternFill>
          <bgColor rgb="FFB1E1FF"/>
        </patternFill>
      </fill>
    </dxf>
    <dxf>
      <fill>
        <patternFill>
          <bgColor rgb="FFB1E1FF"/>
        </patternFill>
      </fill>
    </dxf>
    <dxf>
      <fill>
        <patternFill>
          <bgColor rgb="FFB1E1FF"/>
        </patternFill>
      </fill>
    </dxf>
    <dxf>
      <fill>
        <patternFill>
          <bgColor rgb="FFB1E1FF"/>
        </patternFill>
      </fill>
    </dxf>
    <dxf>
      <fill>
        <patternFill>
          <bgColor rgb="FFB1E1FF"/>
        </patternFill>
      </fill>
    </dxf>
    <dxf>
      <fill>
        <patternFill>
          <bgColor rgb="FFB1E1FF"/>
        </patternFill>
      </fill>
    </dxf>
    <dxf>
      <fill>
        <patternFill>
          <bgColor rgb="FFB1E1FF"/>
        </patternFill>
      </fill>
    </dxf>
    <dxf>
      <fill>
        <patternFill>
          <bgColor rgb="FFB1E1FF"/>
        </patternFill>
      </fill>
    </dxf>
    <dxf>
      <fill>
        <patternFill>
          <bgColor rgb="FFB1E1FF"/>
        </patternFill>
      </fill>
    </dxf>
    <dxf>
      <fill>
        <patternFill>
          <bgColor rgb="FFB1E1FF"/>
        </patternFill>
      </fill>
    </dxf>
    <dxf>
      <fill>
        <patternFill>
          <bgColor rgb="FFB1E1FF"/>
        </patternFill>
      </fill>
    </dxf>
    <dxf>
      <fill>
        <patternFill>
          <bgColor rgb="FFB1E1FF"/>
        </patternFill>
      </fill>
    </dxf>
    <dxf>
      <fill>
        <patternFill>
          <bgColor rgb="FFB1E1FF"/>
        </patternFill>
      </fill>
    </dxf>
    <dxf>
      <fill>
        <patternFill>
          <bgColor rgb="FF9C9EFE"/>
        </patternFill>
      </fill>
    </dxf>
    <dxf>
      <fill>
        <patternFill>
          <bgColor rgb="FF9C9EFE"/>
        </patternFill>
      </fill>
    </dxf>
    <dxf>
      <alignment vertical="center"/>
    </dxf>
    <dxf>
      <alignment vertical="center"/>
    </dxf>
    <dxf>
      <alignment vertical="bottom" indent="0"/>
    </dxf>
    <dxf>
      <alignment vertical="bottom" indent="0"/>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34" formatCode="_(&quot;$&quot;* #,##0.00_);_(&quot;$&quot;* \(#,##0.00\);_(&quot;$&quot;* &quot;-&quot;??_);_(@_)"/>
    </dxf>
    <dxf>
      <font>
        <b val="0"/>
        <i val="0"/>
        <strike val="0"/>
        <condense val="0"/>
        <extend val="0"/>
        <outline val="0"/>
        <shadow val="0"/>
        <u val="none"/>
        <vertAlign val="baseline"/>
        <sz val="11"/>
        <color theme="1" tint="0.34998626667073579"/>
        <name val="Franklin Gothic Book"/>
        <family val="2"/>
        <scheme val="minor"/>
      </font>
      <numFmt numFmtId="0" formatCode="General"/>
      <fill>
        <patternFill patternType="solid">
          <fgColor indexed="64"/>
          <bgColor rgb="FFF7F7F7"/>
        </patternFill>
      </fill>
      <alignment horizontal="general" vertical="center" textRotation="0" wrapText="0" indent="0" justifyLastLine="0" shrinkToFit="0" readingOrder="0"/>
      <border diagonalUp="0" diagonalDown="0" outline="0">
        <left/>
        <right/>
        <top/>
        <bottom/>
      </border>
      <protection locked="1" hidden="0"/>
    </dxf>
    <dxf>
      <border>
        <top style="medium">
          <color rgb="FFF7F7F7"/>
        </top>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alignment horizontal="left" relativeIndent="1"/>
    </dxf>
    <dxf>
      <font>
        <color theme="1"/>
      </font>
    </dxf>
    <dxf>
      <font>
        <color theme="1"/>
      </font>
    </dxf>
    <dxf>
      <font>
        <color theme="2"/>
      </font>
    </dxf>
    <dxf>
      <font>
        <color theme="2"/>
      </font>
    </dxf>
    <dxf>
      <fill>
        <patternFill>
          <bgColor theme="3"/>
        </patternFill>
      </fill>
    </dxf>
    <dxf>
      <fill>
        <patternFill>
          <bgColor theme="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59999389629810485"/>
        </patternFill>
      </fill>
    </dxf>
    <dxf>
      <fill>
        <patternFill>
          <bgColor theme="4" tint="0.59999389629810485"/>
        </patternFill>
      </fill>
    </dxf>
    <dxf>
      <fill>
        <patternFill>
          <bgColor theme="3"/>
        </patternFill>
      </fill>
    </dxf>
    <dxf>
      <fill>
        <patternFill>
          <bgColor theme="3"/>
        </patternFill>
      </fill>
    </dxf>
    <dxf>
      <alignment relativeIndent="-1"/>
    </dxf>
    <dxf>
      <alignment relativeIndent="1"/>
    </dxf>
    <dxf>
      <alignment relativeIndent="-1"/>
    </dxf>
    <dxf>
      <alignment relativeIndent="1"/>
    </dxf>
    <dxf>
      <alignment horizontal="right"/>
    </dxf>
    <dxf>
      <alignment horizontal="left"/>
    </dxf>
    <dxf>
      <alignment horizontal="right"/>
    </dxf>
    <dxf>
      <font>
        <b/>
      </font>
    </dxf>
    <dxf>
      <font>
        <b/>
      </font>
    </dxf>
    <dxf>
      <font>
        <b/>
      </font>
    </dxf>
    <dxf>
      <border>
        <bottom style="medium">
          <color theme="4" tint="0.39997558519241921"/>
        </bottom>
      </border>
    </dxf>
    <dxf>
      <border>
        <bottom style="medium">
          <color theme="4" tint="0.39997558519241921"/>
        </bottom>
      </border>
    </dxf>
    <dxf>
      <border>
        <bottom style="medium">
          <color theme="4" tint="0.39997558519241921"/>
        </bottom>
      </border>
    </dxf>
    <dxf>
      <border>
        <bottom style="medium">
          <color theme="4"/>
        </bottom>
      </border>
    </dxf>
    <dxf>
      <border>
        <bottom style="medium">
          <color theme="4"/>
        </bottom>
      </border>
    </dxf>
    <dxf>
      <border>
        <bottom style="medium">
          <color theme="4"/>
        </bottom>
      </border>
    </dxf>
    <dxf>
      <alignment horizontal="left" indent="1"/>
    </dxf>
    <dxf>
      <alignment horizontal="left" indent="1"/>
    </dxf>
    <dxf>
      <alignment horizontal="left" indent="1"/>
    </dxf>
    <dxf>
      <font>
        <b val="0"/>
        <i val="0"/>
        <strike val="0"/>
        <condense val="0"/>
        <extend val="0"/>
        <outline val="0"/>
        <shadow val="0"/>
        <u val="none"/>
        <vertAlign val="baseline"/>
        <sz val="11"/>
        <color theme="1" tint="0.34998626667073579"/>
        <name val="Franklin Gothic Book"/>
        <family val="2"/>
        <scheme val="minor"/>
      </font>
      <numFmt numFmtId="0" formatCode="General"/>
      <fill>
        <patternFill patternType="solid">
          <fgColor indexed="64"/>
          <bgColor rgb="FFF7F7F7"/>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border>
        <bottom/>
      </border>
    </dxf>
    <dxf>
      <border>
        <bottom/>
      </border>
    </dxf>
    <dxf>
      <border>
        <bottom/>
      </border>
    </dxf>
    <dxf>
      <alignment horizontal="left" indent="1"/>
    </dxf>
    <dxf>
      <alignment horizontal="left" indent="1"/>
    </dxf>
    <dxf>
      <alignment horizontal="left" indent="1"/>
    </dxf>
    <dxf>
      <alignment vertical="top"/>
    </dxf>
    <dxf>
      <alignment vertical="top"/>
    </dxf>
    <dxf>
      <alignment vertical="top"/>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font>
    </dxf>
    <dxf>
      <font>
        <b/>
      </font>
    </dxf>
    <dxf>
      <font>
        <b/>
      </font>
    </dxf>
    <dxf>
      <alignment horizontal="left" indent="1"/>
    </dxf>
    <dxf>
      <alignment horizontal="left" indent="1"/>
    </dxf>
    <dxf>
      <alignment horizontal="left" indent="1"/>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ill>
        <patternFill>
          <bgColor theme="4" tint="0.59999389629810485"/>
        </patternFill>
      </fill>
    </dxf>
    <dxf>
      <fill>
        <patternFill>
          <bgColor theme="4" tint="0.59999389629810485"/>
        </patternFill>
      </fill>
    </dxf>
    <dxf>
      <fill>
        <patternFill>
          <bgColor theme="4" tint="0.59999389629810485"/>
        </patternFill>
      </fill>
    </dxf>
    <dxf>
      <alignment horizontal="left" indent="1"/>
    </dxf>
    <dxf>
      <alignment horizontal="left" indent="1"/>
    </dxf>
    <dxf>
      <alignment horizontal="left" indent="1"/>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1"/>
        </patternFill>
      </fill>
      <alignment horizontal="left" vertical="center" textRotation="0" wrapText="1" indent="1" justifyLastLine="0" shrinkToFit="0" readingOrder="0"/>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1"/>
        </patternFill>
      </fill>
      <alignment horizontal="left" vertical="center" textRotation="0" wrapText="1" indent="1" justifyLastLine="0" shrinkToFit="0" readingOrder="0"/>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1"/>
        </patternFill>
      </fill>
      <alignment horizontal="left" vertical="center" textRotation="0" wrapText="1" indent="1" justifyLastLine="0" shrinkToFit="0" readingOrder="0"/>
    </dxf>
    <dxf>
      <numFmt numFmtId="34" formatCode="_(&quot;$&quot;* #,##0.00_);_(&quot;$&quot;* \(#,##0.00\);_(&quot;$&quot;* &quot;-&quot;??_);_(@_)"/>
    </dxf>
    <dxf>
      <font>
        <strike val="0"/>
        <outline val="0"/>
        <shadow val="0"/>
        <u val="none"/>
        <vertAlign val="baseline"/>
        <sz val="11"/>
        <color theme="1"/>
        <name val="Century Gothic"/>
        <family val="2"/>
        <scheme val="none"/>
      </font>
      <fill>
        <patternFill>
          <fgColor indexed="64"/>
          <bgColor theme="0"/>
        </patternFill>
      </fill>
      <alignment horizontal="center" vertical="center" textRotation="0" indent="0" justifyLastLine="0" shrinkToFit="0" readingOrder="0"/>
    </dxf>
    <dxf>
      <font>
        <strike val="0"/>
        <outline val="0"/>
        <shadow val="0"/>
        <u val="none"/>
        <vertAlign val="baseline"/>
        <sz val="11"/>
        <color theme="1"/>
        <name val="Century Gothic"/>
        <family val="2"/>
        <scheme val="none"/>
      </font>
      <fill>
        <patternFill>
          <fgColor indexed="64"/>
          <bgColor theme="0"/>
        </patternFill>
      </fill>
      <alignment horizontal="center" vertical="center" textRotation="0" indent="0" justifyLastLine="0" shrinkToFit="0" readingOrder="0"/>
    </dxf>
    <dxf>
      <font>
        <strike val="0"/>
        <outline val="0"/>
        <shadow val="0"/>
        <u val="none"/>
        <vertAlign val="baseline"/>
        <sz val="11"/>
        <color theme="1"/>
        <name val="Century Gothic"/>
        <family val="2"/>
        <scheme val="none"/>
      </font>
      <fill>
        <patternFill>
          <fgColor indexed="64"/>
          <bgColor theme="0"/>
        </patternFill>
      </fill>
      <alignment horizontal="center" vertical="center" textRotation="0" indent="0" justifyLastLine="0" shrinkToFit="0" readingOrder="0"/>
    </dxf>
    <dxf>
      <font>
        <strike val="0"/>
        <outline val="0"/>
        <shadow val="0"/>
        <u val="none"/>
        <vertAlign val="baseline"/>
        <name val="Century Gothic"/>
        <family val="2"/>
        <scheme val="none"/>
      </font>
      <fill>
        <patternFill>
          <fgColor indexed="64"/>
          <bgColor theme="0"/>
        </patternFill>
      </fill>
    </dxf>
    <dxf>
      <font>
        <strike val="0"/>
        <outline val="0"/>
        <shadow val="0"/>
        <u val="none"/>
        <vertAlign val="baseline"/>
        <sz val="11"/>
        <color theme="1"/>
        <name val="Century Gothic"/>
        <family val="2"/>
        <scheme val="none"/>
      </font>
      <fill>
        <patternFill>
          <fgColor indexed="64"/>
          <bgColor theme="0"/>
        </patternFill>
      </fill>
      <alignment horizontal="center" vertical="center" textRotation="0" indent="0" justifyLastLine="0" shrinkToFit="0" readingOrder="0"/>
    </dxf>
    <dxf>
      <border>
        <bottom style="thin">
          <color rgb="FF9C9EFE"/>
        </bottom>
      </border>
    </dxf>
    <dxf>
      <font>
        <b/>
        <strike val="0"/>
        <outline val="0"/>
        <shadow val="0"/>
        <u val="none"/>
        <vertAlign val="baseline"/>
        <sz val="11"/>
        <color theme="1"/>
        <name val="Century Gothic"/>
        <family val="2"/>
        <scheme val="none"/>
      </font>
      <fill>
        <patternFill patternType="solid">
          <fgColor indexed="64"/>
          <bgColor rgb="FF9C9EFE"/>
        </patternFill>
      </fill>
      <border diagonalUp="0" diagonalDown="0">
        <left/>
        <right/>
        <top/>
        <bottom/>
        <vertical/>
      </border>
    </dxf>
    <dxf>
      <font>
        <strike val="0"/>
        <outline val="0"/>
        <shadow val="0"/>
        <u val="none"/>
        <vertAlign val="baseline"/>
        <sz val="11"/>
        <color theme="1"/>
        <name val="Century Gothic"/>
        <family val="2"/>
        <scheme val="none"/>
      </font>
      <fill>
        <patternFill>
          <fgColor indexed="64"/>
          <bgColor theme="0"/>
        </patternFill>
      </fill>
      <alignment horizontal="center" vertical="center" textRotation="0" wrapText="0" indent="0" justifyLastLine="0" shrinkToFit="0" readingOrder="0"/>
    </dxf>
    <dxf>
      <font>
        <strike val="0"/>
        <outline val="0"/>
        <shadow val="0"/>
        <u val="none"/>
        <vertAlign val="baseline"/>
        <sz val="11"/>
        <color theme="1"/>
        <name val="Century Gothic"/>
        <family val="2"/>
        <scheme val="none"/>
      </font>
      <fill>
        <patternFill>
          <fgColor indexed="64"/>
          <bgColor theme="0"/>
        </patternFill>
      </fill>
      <alignment horizontal="center" vertical="center" textRotation="0" indent="0" justifyLastLine="0" shrinkToFit="0" readingOrder="0"/>
    </dxf>
    <dxf>
      <font>
        <strike val="0"/>
        <outline val="0"/>
        <shadow val="0"/>
        <u val="none"/>
        <vertAlign val="baseline"/>
        <sz val="11"/>
        <color theme="1"/>
        <name val="Century Gothic"/>
        <family val="2"/>
        <scheme val="none"/>
      </font>
      <fill>
        <patternFill>
          <fgColor indexed="64"/>
          <bgColor theme="0"/>
        </patternFill>
      </fill>
      <alignment horizontal="center" vertical="center" textRotation="0" indent="0" justifyLastLine="0" shrinkToFit="0" readingOrder="0"/>
    </dxf>
    <dxf>
      <font>
        <strike val="0"/>
        <outline val="0"/>
        <shadow val="0"/>
        <u val="none"/>
        <vertAlign val="baseline"/>
        <sz val="11"/>
        <color theme="1"/>
        <name val="Century Gothic"/>
        <family val="2"/>
        <scheme val="none"/>
      </font>
      <fill>
        <patternFill>
          <fgColor indexed="64"/>
          <bgColor theme="0"/>
        </patternFill>
      </fill>
      <alignment horizontal="center" vertical="center" textRotation="0" indent="0" justifyLastLine="0" shrinkToFit="0" readingOrder="0"/>
    </dxf>
    <dxf>
      <font>
        <strike val="0"/>
        <outline val="0"/>
        <shadow val="0"/>
        <u val="none"/>
        <vertAlign val="baseline"/>
        <sz val="11"/>
        <color theme="1"/>
        <name val="Century Gothic"/>
        <family val="2"/>
        <scheme val="none"/>
      </font>
      <fill>
        <patternFill>
          <fgColor indexed="64"/>
          <bgColor theme="0"/>
        </patternFill>
      </fill>
      <alignment horizontal="center" vertical="center" textRotation="0" indent="0" justifyLastLine="0" shrinkToFit="0" readingOrder="0"/>
    </dxf>
    <dxf>
      <border>
        <bottom style="thin">
          <color rgb="FF9C9EFE"/>
        </bottom>
      </border>
    </dxf>
    <dxf>
      <font>
        <b/>
        <strike val="0"/>
        <outline val="0"/>
        <shadow val="0"/>
        <u val="none"/>
        <vertAlign val="baseline"/>
        <sz val="11"/>
        <color theme="1"/>
        <name val="Century Gothic"/>
        <family val="2"/>
        <scheme val="none"/>
      </font>
      <fill>
        <patternFill patternType="solid">
          <fgColor indexed="64"/>
          <bgColor rgb="FF9C9EFE"/>
        </patternFill>
      </fill>
    </dxf>
    <dxf>
      <font>
        <strike val="0"/>
        <outline val="0"/>
        <shadow val="0"/>
        <u val="none"/>
        <vertAlign val="baseline"/>
        <sz val="12"/>
        <name val="Century Gothic "/>
        <scheme val="none"/>
      </font>
      <fill>
        <patternFill patternType="solid">
          <fgColor indexed="64"/>
          <bgColor theme="0"/>
        </patternFill>
      </fill>
      <border diagonalUp="0" diagonalDown="0" outline="0">
        <left style="medium">
          <color rgb="FFF5F5F5"/>
        </left>
        <right/>
        <top style="medium">
          <color rgb="FFF5F5F5"/>
        </top>
        <bottom style="medium">
          <color rgb="FFF5F5F5"/>
        </bottom>
      </border>
    </dxf>
    <dxf>
      <font>
        <strike val="0"/>
        <outline val="0"/>
        <shadow val="0"/>
        <u val="none"/>
        <vertAlign val="baseline"/>
        <sz val="12"/>
        <name val="Century Gothic "/>
        <scheme val="none"/>
      </font>
      <fill>
        <patternFill patternType="solid">
          <fgColor indexed="64"/>
          <bgColor theme="0"/>
        </patternFill>
      </fill>
      <alignment horizont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name val="Century Gothic "/>
        <scheme val="none"/>
      </font>
      <fill>
        <patternFill patternType="solid">
          <fgColor indexed="64"/>
          <bgColor theme="0"/>
        </patternFill>
      </fill>
      <alignment horizont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name val="Century Gothic "/>
        <scheme val="none"/>
      </font>
      <fill>
        <patternFill patternType="solid">
          <fgColor indexed="64"/>
          <bgColor theme="0"/>
        </patternFill>
      </fill>
      <alignment horizont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name val="Century Gothic "/>
        <scheme val="none"/>
      </font>
      <fill>
        <patternFill patternType="solid">
          <fgColor indexed="64"/>
          <bgColor theme="0"/>
        </patternFill>
      </fill>
      <alignment horizont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name val="Century Gothic "/>
        <scheme val="none"/>
      </font>
      <fill>
        <patternFill patternType="solid">
          <fgColor indexed="64"/>
          <bgColor theme="0"/>
        </patternFill>
      </fill>
      <alignment horizont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name val="Century Gothic "/>
        <scheme val="none"/>
      </font>
      <fill>
        <patternFill patternType="solid">
          <fgColor indexed="64"/>
          <bgColor theme="0"/>
        </patternFill>
      </fill>
      <alignment horizont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name val="Century Gothic "/>
        <scheme val="none"/>
      </font>
      <fill>
        <patternFill patternType="solid">
          <fgColor indexed="64"/>
          <bgColor theme="0"/>
        </patternFill>
      </fill>
      <alignment horizont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name val="Century Gothic "/>
        <scheme val="none"/>
      </font>
      <fill>
        <patternFill patternType="solid">
          <fgColor indexed="64"/>
          <bgColor theme="0"/>
        </patternFill>
      </fill>
      <alignment horizont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name val="Century Gothic "/>
        <scheme val="none"/>
      </font>
      <fill>
        <patternFill patternType="solid">
          <fgColor indexed="64"/>
          <bgColor theme="0"/>
        </patternFill>
      </fill>
      <alignment horizont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name val="Century Gothic "/>
        <scheme val="none"/>
      </font>
      <fill>
        <patternFill patternType="solid">
          <fgColor indexed="64"/>
          <bgColor theme="0"/>
        </patternFill>
      </fill>
      <alignment horizont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name val="Century Gothic "/>
        <scheme val="none"/>
      </font>
      <fill>
        <patternFill patternType="solid">
          <fgColor indexed="64"/>
          <bgColor theme="0"/>
        </patternFill>
      </fill>
      <alignment horizontal="center" vertical="bottom"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name val="Century Gothic "/>
        <scheme val="none"/>
      </font>
      <fill>
        <patternFill patternType="solid">
          <fgColor indexed="64"/>
          <bgColor theme="0"/>
        </patternFill>
      </fill>
      <alignment horizontal="center" vertical="bottom"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b/>
        <strike val="0"/>
        <outline val="0"/>
        <shadow val="0"/>
        <u val="none"/>
        <vertAlign val="baseline"/>
        <sz val="12"/>
        <name val="Century Gothic "/>
        <scheme val="none"/>
      </font>
      <fill>
        <patternFill patternType="solid">
          <fgColor indexed="64"/>
          <bgColor theme="0"/>
        </patternFill>
      </fill>
      <border diagonalUp="0" diagonalDown="0" outline="0">
        <left/>
        <right style="medium">
          <color rgb="FFF5F5F5"/>
        </right>
        <top style="medium">
          <color rgb="FFF5F5F5"/>
        </top>
        <bottom style="medium">
          <color rgb="FFF5F5F5"/>
        </bottom>
      </border>
    </dxf>
    <dxf>
      <border>
        <top style="medium">
          <color rgb="FFF5F5F5"/>
        </top>
      </border>
    </dxf>
    <dxf>
      <border diagonalUp="0" diagonalDown="0">
        <left style="medium">
          <color rgb="FFF5F5F5"/>
        </left>
        <right style="medium">
          <color rgb="FFF5F5F5"/>
        </right>
        <top style="medium">
          <color rgb="FFF5F5F5"/>
        </top>
        <bottom style="medium">
          <color rgb="FFF5F5F5"/>
        </bottom>
      </border>
    </dxf>
    <dxf>
      <font>
        <strike val="0"/>
        <outline val="0"/>
        <shadow val="0"/>
        <u val="none"/>
        <vertAlign val="baseline"/>
        <sz val="12"/>
        <name val="Century Gothic "/>
        <scheme val="none"/>
      </font>
      <fill>
        <patternFill patternType="solid">
          <fgColor indexed="64"/>
          <bgColor theme="0"/>
        </patternFill>
      </fill>
    </dxf>
    <dxf>
      <font>
        <strike val="0"/>
        <outline val="0"/>
        <shadow val="0"/>
        <u val="none"/>
        <vertAlign val="baseline"/>
        <sz val="14"/>
        <name val="Century Gothic "/>
        <scheme val="none"/>
      </font>
      <fill>
        <patternFill patternType="solid">
          <fgColor indexed="64"/>
          <bgColor theme="0"/>
        </patternFill>
      </fill>
      <alignment horizontal="center" vertical="center" textRotation="0" wrapText="0" indent="0" justifyLastLine="0" shrinkToFit="0" readingOrder="0"/>
    </dxf>
    <dxf>
      <font>
        <color theme="4"/>
      </font>
    </dxf>
    <dxf>
      <fill>
        <patternFill patternType="none">
          <bgColor auto="1"/>
        </patternFill>
      </fill>
    </dxf>
    <dxf>
      <font>
        <b/>
        <i val="0"/>
        <sz val="11"/>
        <color theme="1" tint="0.34998626667073579"/>
        <name val="Franklin Gothic Book"/>
        <scheme val="minor"/>
      </font>
      <border>
        <vertical/>
        <horizontal/>
      </border>
    </dxf>
    <dxf>
      <font>
        <color theme="1" tint="0.34998626667073579"/>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color theme="1" tint="0.34998626667073579"/>
      </font>
      <border>
        <left/>
        <right/>
        <top style="medium">
          <color theme="0"/>
        </top>
        <bottom style="medium">
          <color theme="0"/>
        </bottom>
        <vertical style="medium">
          <color theme="0"/>
        </vertical>
        <horizontal style="medium">
          <color theme="0"/>
        </horizontal>
      </border>
    </dxf>
    <dxf>
      <font>
        <color theme="1" tint="0.34998626667073579"/>
      </font>
      <fill>
        <patternFill patternType="none">
          <bgColor auto="1"/>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solid">
          <fgColor theme="4" tint="0.79995117038483843"/>
          <bgColor theme="5" tint="0.79998168889431442"/>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solid">
          <fgColor theme="4" tint="0.39991454817346722"/>
          <bgColor theme="4" tint="0.39994506668294322"/>
        </patternFill>
      </fill>
      <border>
        <left/>
        <right/>
        <top style="medium">
          <color theme="0"/>
        </top>
        <bottom style="medium">
          <color theme="0"/>
        </bottom>
        <vertical style="medium">
          <color theme="0"/>
        </vertical>
        <horizontal style="medium">
          <color theme="0"/>
        </horizontal>
      </border>
    </dxf>
    <dxf>
      <font>
        <b val="0"/>
        <i val="0"/>
        <color theme="1" tint="0.34998626667073579"/>
      </font>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0" tint="-0.14999847407452621"/>
          <bgColor theme="0" tint="-0.14999847407452621"/>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4" tint="0.39988402966399123"/>
          <bgColor theme="4" tint="0.79998168889431442"/>
        </patternFill>
      </fill>
      <border>
        <left/>
        <right/>
        <top style="medium">
          <color theme="0"/>
        </top>
        <bottom style="medium">
          <color theme="0"/>
        </bottom>
        <vertical style="medium">
          <color theme="0"/>
        </vertical>
        <horizontal style="medium">
          <color theme="0"/>
        </horizontal>
      </border>
    </dxf>
    <dxf>
      <font>
        <b/>
        <color theme="0"/>
      </font>
    </dxf>
    <dxf>
      <fill>
        <patternFill>
          <bgColor theme="4" tint="0.79998168889431442"/>
        </patternFill>
      </fill>
      <border>
        <left/>
        <right/>
        <top style="medium">
          <color theme="0"/>
        </top>
        <bottom style="medium">
          <color theme="0"/>
        </bottom>
        <vertical style="medium">
          <color theme="0"/>
        </vertical>
        <horizontal style="medium">
          <color theme="0"/>
        </horizontal>
      </border>
    </dxf>
    <dxf>
      <font>
        <b/>
        <i val="0"/>
        <color theme="3"/>
      </font>
      <fill>
        <patternFill>
          <bgColor theme="4" tint="0.39994506668294322"/>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auto="1"/>
          <bgColor theme="4" tint="0.39994506668294322"/>
        </patternFill>
      </fill>
      <border>
        <left/>
        <right style="thick">
          <color theme="0"/>
        </right>
        <top/>
        <bottom style="thick">
          <color theme="1" tint="0.499984740745262"/>
        </bottom>
        <vertical/>
        <horizontal style="thin">
          <color theme="4" tint="-0.249977111117893"/>
        </horizontal>
      </border>
    </dxf>
    <dxf>
      <font>
        <b val="0"/>
        <i val="0"/>
        <strike val="0"/>
        <color theme="1" tint="0.34998626667073579"/>
      </font>
      <fill>
        <patternFill patternType="none">
          <bgColor auto="1"/>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5"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79"/>
      </font>
      <fill>
        <patternFill patternType="solid">
          <fgColor auto="1"/>
          <bgColor theme="5" tint="0.79998168889431442"/>
        </patternFill>
      </fill>
      <border>
        <left/>
        <right/>
        <top style="medium">
          <color theme="0"/>
        </top>
        <bottom style="medium">
          <color theme="0"/>
        </bottom>
        <vertical style="medium">
          <color theme="0"/>
        </vertical>
        <horizontal style="medium">
          <color theme="0"/>
        </horizontal>
      </border>
    </dxf>
    <dxf>
      <font>
        <b/>
        <i val="0"/>
        <sz val="11"/>
        <color theme="1" tint="0.34998626667073579"/>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i val="0"/>
        <sz val="8"/>
        <color theme="1" tint="0.34998626667073579"/>
        <name val="Franklin Gothic Book"/>
        <scheme val="minor"/>
      </font>
      <fill>
        <patternFill>
          <bgColor theme="2"/>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color theme="3" tint="0.24994659260841701"/>
      </font>
      <fill>
        <patternFill>
          <bgColor theme="4" tint="0.79998168889431442"/>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4"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3" tint="0.24994659260841701"/>
      </font>
      <fill>
        <patternFill patternType="none">
          <fgColor auto="1"/>
          <bgColor auto="1"/>
        </patternFill>
      </fill>
      <border>
        <left/>
        <right style="medium">
          <color theme="0"/>
        </right>
        <top style="medium">
          <color theme="0"/>
        </top>
        <bottom style="medium">
          <color theme="0"/>
        </bottom>
        <vertical style="medium">
          <color theme="0"/>
        </vertical>
        <horizontal style="medium">
          <color theme="0"/>
        </horizontal>
      </border>
    </dxf>
    <dxf>
      <font>
        <b val="0"/>
        <i val="0"/>
        <color theme="1" tint="0.34998626667073579"/>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6"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79"/>
      </font>
      <fill>
        <patternFill patternType="solid">
          <fgColor auto="1"/>
          <bgColor theme="6" tint="0.79998168889431442"/>
        </patternFill>
      </fill>
      <border>
        <left/>
        <right style="medium">
          <color theme="0"/>
        </right>
        <top style="medium">
          <color theme="0"/>
        </top>
        <bottom style="medium">
          <color theme="0"/>
        </bottom>
        <vertical style="medium">
          <color theme="0"/>
        </vertical>
        <horizontal style="medium">
          <color theme="0"/>
        </horizontal>
      </border>
    </dxf>
    <dxf>
      <font>
        <color theme="0"/>
      </font>
      <fill>
        <patternFill>
          <bgColor theme="0"/>
        </patternFill>
      </fill>
      <border>
        <left style="thick">
          <color theme="0"/>
        </left>
        <bottom style="thick">
          <color theme="0"/>
        </bottom>
      </border>
    </dxf>
    <dxf>
      <font>
        <color theme="0"/>
      </font>
      <fill>
        <patternFill>
          <bgColor theme="0"/>
        </patternFill>
      </fill>
      <border>
        <right style="thick">
          <color theme="0"/>
        </right>
        <bottom style="thick">
          <color theme="0"/>
        </bottom>
      </border>
    </dxf>
    <dxf>
      <fill>
        <patternFill patternType="none">
          <bgColor auto="1"/>
        </patternFill>
      </fill>
      <border>
        <left style="thick">
          <color theme="0"/>
        </left>
      </border>
    </dxf>
    <dxf>
      <font>
        <b val="0"/>
        <i val="0"/>
        <color theme="0"/>
      </font>
      <fill>
        <patternFill>
          <bgColor theme="0" tint="-0.499984740745262"/>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none">
          <fgColor auto="1"/>
          <bgColor auto="1"/>
        </patternFill>
      </fill>
      <border>
        <left/>
        <right/>
        <top style="medium">
          <color theme="0"/>
        </top>
        <bottom style="medium">
          <color theme="0"/>
        </bottom>
        <vertical style="medium">
          <color theme="0"/>
        </vertical>
        <horizontal style="medium">
          <color theme="0"/>
        </horizontal>
      </border>
    </dxf>
  </dxfs>
  <tableStyles count="8" defaultTableStyle="Income" defaultPivotStyle="Semi Budget PivotTable">
    <tableStyle name="Dashboard" pivot="0" count="5" xr9:uid="{00000000-0011-0000-FFFF-FFFF00000000}">
      <tableStyleElement type="wholeTable" dxfId="207"/>
      <tableStyleElement type="headerRow" dxfId="206"/>
      <tableStyleElement type="lastColumn" dxfId="205"/>
      <tableStyleElement type="firstHeaderCell" dxfId="204"/>
      <tableStyleElement type="lastHeaderCell" dxfId="203"/>
    </tableStyle>
    <tableStyle name="Data Lists" pivot="0" count="3" xr9:uid="{00000000-0011-0000-FFFF-FFFF01000000}">
      <tableStyleElement type="wholeTable" dxfId="202"/>
      <tableStyleElement type="headerRow" dxfId="201"/>
      <tableStyleElement type="firstRowStripe" dxfId="200"/>
    </tableStyle>
    <tableStyle name="Expenditures" pivot="0" count="3" xr9:uid="{00000000-0011-0000-FFFF-FFFF02000000}">
      <tableStyleElement type="wholeTable" dxfId="199"/>
      <tableStyleElement type="headerRow" dxfId="198"/>
      <tableStyleElement type="firstRowStripe" dxfId="197"/>
    </tableStyle>
    <tableStyle name="Home Budget Slicers" pivot="0" table="0" count="10" xr9:uid="{00000000-0011-0000-FFFF-FFFF03000000}">
      <tableStyleElement type="wholeTable" dxfId="196"/>
      <tableStyleElement type="headerRow" dxfId="195"/>
    </tableStyle>
    <tableStyle name="Income" pivot="0" count="3" xr9:uid="{00000000-0011-0000-FFFF-FFFF04000000}">
      <tableStyleElement type="wholeTable" dxfId="194"/>
      <tableStyleElement type="headerRow" dxfId="193"/>
      <tableStyleElement type="firstRowStripe" dxfId="192"/>
    </tableStyle>
    <tableStyle name="Semi Budget PivotTable" table="0" count="12" xr9:uid="{00000000-0011-0000-FFFF-FFFF05000000}">
      <tableStyleElement type="wholeTable" dxfId="191"/>
      <tableStyleElement type="headerRow" dxfId="190"/>
      <tableStyleElement type="totalRow" dxfId="189"/>
      <tableStyleElement type="firstRowStripe" dxfId="188"/>
      <tableStyleElement type="firstHeaderCell" dxfId="187"/>
      <tableStyleElement type="firstSubtotalRow" dxfId="186"/>
      <tableStyleElement type="secondSubtotalRow" dxfId="185"/>
      <tableStyleElement type="firstColumnSubheading" dxfId="184"/>
      <tableStyleElement type="firstRowSubheading" dxfId="183"/>
      <tableStyleElement type="secondRowSubheading" dxfId="182"/>
      <tableStyleElement type="pageFieldLabels" dxfId="181"/>
      <tableStyleElement type="pageFieldValues" dxfId="180"/>
    </tableStyle>
    <tableStyle name="Semi Monthly Budget Timeline" pivot="0" table="0" count="9" xr9:uid="{00000000-0011-0000-FFFF-FFFF06000000}">
      <tableStyleElement type="wholeTable" dxfId="179"/>
      <tableStyleElement type="headerRow" dxfId="178"/>
    </tableStyle>
    <tableStyle name="Slicer Style 1" pivot="0" table="0" count="1" xr9:uid="{00000000-0011-0000-FFFF-FFFF07000000}">
      <tableStyleElement type="wholeTable" dxfId="177"/>
    </tableStyle>
  </tableStyles>
  <colors>
    <mruColors>
      <color rgb="FFB1E1FF"/>
      <color rgb="FF9C9EFE"/>
      <color rgb="FFA66CFF"/>
      <color rgb="FFFEFCF4"/>
      <color rgb="FFF7F7F7"/>
      <color rgb="FFF5F5F5"/>
      <color rgb="FFE7E98F"/>
    </mruColors>
  </colors>
  <extLst>
    <ext xmlns:x14="http://schemas.microsoft.com/office/spreadsheetml/2009/9/main" uri="{46F421CA-312F-682f-3DD2-61675219B42D}">
      <x14:dxfs count="8">
        <dxf>
          <font>
            <b/>
            <i val="0"/>
            <sz val="8"/>
            <color theme="0" tint="-0.24994659260841701"/>
            <name val="Franklin Gothic Book"/>
            <scheme val="minor"/>
          </font>
          <fill>
            <patternFill patternType="solid">
              <fgColor auto="1"/>
              <bgColor theme="0" tint="-0.14996795556505021"/>
            </patternFill>
          </fill>
          <border>
            <left style="thin">
              <color theme="5"/>
            </left>
            <right style="thin">
              <color theme="5"/>
            </right>
            <top style="thin">
              <color theme="5"/>
            </top>
            <bottom style="thin">
              <color theme="5"/>
            </bottom>
            <vertical/>
            <horizontal/>
          </border>
        </dxf>
        <dxf>
          <font>
            <color theme="0" tint="-0.24994659260841701"/>
          </font>
          <fill>
            <patternFill>
              <bgColor theme="0" tint="-0.14996795556505021"/>
            </patternFill>
          </fill>
        </dxf>
        <dxf>
          <font>
            <b/>
            <i val="0"/>
            <sz val="8"/>
            <color theme="3"/>
            <name val="Franklin Gothic Book"/>
            <scheme val="minor"/>
          </font>
          <fill>
            <patternFill patternType="solid">
              <fgColor auto="1"/>
              <bgColor theme="4" tint="0.79998168889431442"/>
            </patternFill>
          </fill>
          <border>
            <left style="thin">
              <color theme="5"/>
            </left>
            <right style="thin">
              <color theme="5"/>
            </right>
            <top style="thin">
              <color theme="5"/>
            </top>
            <bottom style="thin">
              <color theme="5"/>
            </bottom>
            <vertical/>
            <horizontal/>
          </border>
        </dxf>
        <dxf>
          <font>
            <color theme="3"/>
          </font>
          <fill>
            <patternFill>
              <bgColor theme="4" tint="0.79998168889431442"/>
            </patternFill>
          </fill>
        </dxf>
        <dxf>
          <font>
            <b/>
            <i val="0"/>
            <sz val="8"/>
            <color theme="0" tint="-0.24994659260841701"/>
            <name val="Franklin Gothic Book"/>
            <scheme val="minor"/>
          </font>
          <fill>
            <patternFill patternType="solid">
              <fgColor theme="4" tint="0.79989013336588644"/>
              <bgColor theme="0" tint="-0.14996795556505021"/>
            </patternFill>
          </fill>
          <border>
            <left style="thin">
              <color theme="0"/>
            </left>
            <right style="thin">
              <color theme="0"/>
            </right>
            <top style="thin">
              <color theme="0"/>
            </top>
            <bottom style="thin">
              <color theme="0"/>
            </bottom>
            <vertical/>
            <horizontal/>
          </border>
        </dxf>
        <dxf>
          <font>
            <b/>
            <i val="0"/>
            <sz val="8"/>
            <color theme="1" tint="0.34998626667073579"/>
            <name val="Franklin Gothic Book"/>
            <scheme val="minor"/>
          </font>
          <fill>
            <patternFill patternType="solid">
              <fgColor auto="1"/>
              <bgColor theme="4" tint="0.79998168889431442"/>
            </patternFill>
          </fill>
          <border>
            <left style="thin">
              <color theme="4"/>
            </left>
            <right style="thin">
              <color theme="4"/>
            </right>
            <top style="thin">
              <color theme="4"/>
            </top>
            <bottom style="thin">
              <color theme="4"/>
            </bottom>
            <vertical/>
            <horizontal/>
          </border>
        </dxf>
        <dxf>
          <font>
            <color theme="0" tint="-0.24994659260841701"/>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dxf>
          <font>
            <b/>
            <i val="0"/>
            <sz val="8"/>
            <color theme="1" tint="0.34998626667073579"/>
            <name val="Franklin Gothic Book"/>
            <scheme val="minor"/>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x14:dxfs>
    </ext>
    <ext xmlns:x14="http://schemas.microsoft.com/office/spreadsheetml/2009/9/main" uri="{EB79DEF2-80B8-43e5-95BD-54CBDDF9020C}">
      <x14:slicerStyles defaultSlicerStyle="Home Budget Slicers">
        <x14:slicerStyle name="Home Budget Slicer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Slicer Style 1"/>
      </x14:slicerStyles>
    </ext>
    <ext xmlns:x15="http://schemas.microsoft.com/office/spreadsheetml/2010/11/main" uri="{A0A4C193-F2C1-4fcb-8827-314CF55A85BB}">
      <x15:dxfs count="7">
        <dxf>
          <fill>
            <patternFill patternType="solid">
              <fgColor theme="4" tint="0.39997558519241921"/>
              <bgColor theme="4" tint="0.39997558519241921"/>
            </patternFill>
          </fill>
          <border>
            <vertical/>
            <horizontal/>
          </border>
        </dxf>
        <dxf>
          <fill>
            <gradientFill degree="90">
              <stop position="0">
                <color theme="0" tint="-0.14999847407452621"/>
              </stop>
              <stop position="1">
                <color theme="0" tint="-0.14999847407452621"/>
              </stop>
            </gradientFill>
          </fill>
          <border>
            <vertical/>
            <horizontal/>
          </border>
        </dxf>
        <dxf>
          <fill>
            <gradientFill degree="90">
              <stop position="0">
                <color theme="4" tint="0.59999389629810485"/>
              </stop>
              <stop position="1">
                <color theme="4"/>
              </stop>
            </gradientFill>
          </fill>
          <border>
            <vertical/>
            <horizontal/>
          </border>
        </dxf>
        <dxf>
          <font>
            <sz val="9"/>
            <color theme="1" tint="0.34998626667073579"/>
          </font>
          <border>
            <left/>
            <right/>
            <top/>
            <bottom/>
            <vertical/>
            <horizontal/>
          </border>
        </dxf>
        <dxf>
          <font>
            <sz val="9"/>
            <color theme="1" tint="0.34998626667073579"/>
          </font>
          <border>
            <left/>
            <right/>
            <top/>
            <bottom/>
            <vertical/>
            <horizontal/>
          </border>
        </dxf>
        <dxf>
          <font>
            <b/>
            <i val="0"/>
            <sz val="9"/>
            <color theme="1" tint="0.34998626667073579"/>
          </font>
          <border>
            <left/>
            <right/>
            <top/>
            <bottom/>
            <vertical/>
            <horizontal/>
          </border>
        </dxf>
        <dxf>
          <font>
            <b/>
            <i val="0"/>
            <sz val="10"/>
            <color theme="1" tint="0.34998626667073579"/>
          </font>
          <border>
            <left/>
            <right/>
            <top/>
            <bottom/>
            <vertical/>
            <horizontal/>
          </border>
        </dxf>
      </x15:dxfs>
    </ext>
    <ext xmlns:x15="http://schemas.microsoft.com/office/spreadsheetml/2010/11/main" uri="{9260A510-F301-46a8-8635-F512D64BE5F5}">
      <x15:timelineStyles defaultTimelineStyle="Semi Monthly Budget Timeline">
        <x15:timelineStyle name="Semi Monthly Budget Timeline">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11/relationships/timelineCache" Target="timelineCaches/timelineCach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4.5341919618460902E-2"/>
          <c:y val="0"/>
          <c:w val="0.90931616076307797"/>
          <c:h val="0.80235001801069095"/>
        </c:manualLayout>
      </c:layout>
      <c:barChart>
        <c:barDir val="bar"/>
        <c:grouping val="stacked"/>
        <c:varyColors val="0"/>
        <c:ser>
          <c:idx val="0"/>
          <c:order val="0"/>
          <c:tx>
            <c:strRef>
              <c:f>Dashboard!$A$6</c:f>
              <c:strCache>
                <c:ptCount val="1"/>
                <c:pt idx="0">
                  <c:v>MONTH TOTALS</c:v>
                </c:pt>
              </c:strCache>
            </c:strRef>
          </c:tx>
          <c:spPr>
            <a:solidFill>
              <a:schemeClr val="dk1">
                <a:tint val="88500"/>
                <a:alpha val="70000"/>
              </a:schemeClr>
            </a:solidFill>
            <a:ln>
              <a:noFill/>
            </a:ln>
            <a:effectLst/>
          </c:spPr>
          <c:invertIfNegative val="0"/>
          <c:dPt>
            <c:idx val="0"/>
            <c:invertIfNegative val="0"/>
            <c:bubble3D val="0"/>
            <c:spPr>
              <a:solidFill>
                <a:schemeClr val="bg1"/>
              </a:solidFill>
              <a:ln>
                <a:noFill/>
              </a:ln>
              <a:effectLst/>
            </c:spPr>
            <c:extLst>
              <c:ext xmlns:c16="http://schemas.microsoft.com/office/drawing/2014/chart" uri="{C3380CC4-5D6E-409C-BE32-E72D297353CC}">
                <c16:uniqueId val="{00000001-6A13-4EC3-9B00-29EEAEB2F423}"/>
              </c:ext>
            </c:extLst>
          </c:dPt>
          <c:dPt>
            <c:idx val="1"/>
            <c:invertIfNegative val="0"/>
            <c:bubble3D val="0"/>
            <c:spPr>
              <a:solidFill>
                <a:schemeClr val="bg1"/>
              </a:solidFill>
              <a:ln>
                <a:noFill/>
              </a:ln>
              <a:effectLst/>
            </c:spPr>
            <c:extLst>
              <c:ext xmlns:c16="http://schemas.microsoft.com/office/drawing/2014/chart" uri="{C3380CC4-5D6E-409C-BE32-E72D297353CC}">
                <c16:uniqueId val="{00000003-6A13-4EC3-9B00-29EEAEB2F423}"/>
              </c:ext>
            </c:extLst>
          </c:dPt>
          <c:dLbls>
            <c:dLbl>
              <c:idx val="0"/>
              <c:tx>
                <c:strRef>
                  <c:f>Dashboard!$C$7</c:f>
                  <c:strCache>
                    <c:ptCount val="1"/>
                    <c:pt idx="0">
                      <c:v>$0</c:v>
                    </c:pt>
                  </c:strCache>
                </c:strRef>
              </c:tx>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dlblFieldTable>
                    <c15:dlblFTEntry>
                      <c15:txfldGUID>{87E620A5-64BC-48EB-8E21-E1AA1C5A10C9}</c15:txfldGUID>
                      <c15:f>Dashboard!$C$7</c15:f>
                      <c15:dlblFieldTableCache>
                        <c:ptCount val="1"/>
                        <c:pt idx="0">
                          <c:v>$0</c:v>
                        </c:pt>
                      </c15:dlblFieldTableCache>
                    </c15:dlblFTEntry>
                  </c15:dlblFieldTable>
                  <c15:showDataLabelsRange val="0"/>
                </c:ext>
                <c:ext xmlns:c16="http://schemas.microsoft.com/office/drawing/2014/chart" uri="{C3380CC4-5D6E-409C-BE32-E72D297353CC}">
                  <c16:uniqueId val="{00000001-6A13-4EC3-9B00-29EEAEB2F423}"/>
                </c:ext>
              </c:extLst>
            </c:dLbl>
            <c:dLbl>
              <c:idx val="1"/>
              <c:tx>
                <c:strRef>
                  <c:f>Dashboard!$C$8</c:f>
                  <c:strCache>
                    <c:ptCount val="1"/>
                    <c:pt idx="0">
                      <c:v>$0</c:v>
                    </c:pt>
                  </c:strCache>
                </c:strRef>
              </c:tx>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dlblFieldTable>
                    <c15:dlblFTEntry>
                      <c15:txfldGUID>{3CE82E1B-F9EB-479B-AE52-53CD42C1DC67}</c15:txfldGUID>
                      <c15:f>Dashboard!$C$8</c15:f>
                      <c15:dlblFieldTableCache>
                        <c:ptCount val="1"/>
                        <c:pt idx="0">
                          <c:v>$0</c:v>
                        </c:pt>
                      </c15:dlblFieldTableCache>
                    </c15:dlblFTEntry>
                  </c15:dlblFieldTable>
                  <c15:showDataLabelsRange val="0"/>
                </c:ext>
                <c:ext xmlns:c16="http://schemas.microsoft.com/office/drawing/2014/chart" uri="{C3380CC4-5D6E-409C-BE32-E72D297353CC}">
                  <c16:uniqueId val="{00000003-6A13-4EC3-9B00-29EEAEB2F42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Dashboard!$A$7:$A$8</c:f>
              <c:strCache>
                <c:ptCount val="2"/>
                <c:pt idx="0">
                  <c:v>INCOME</c:v>
                </c:pt>
                <c:pt idx="1">
                  <c:v>EXPENDITURES</c:v>
                </c:pt>
              </c:strCache>
            </c:strRef>
          </c:cat>
          <c:val>
            <c:numRef>
              <c:f>Dashboard!$C$7:$C$8</c:f>
              <c:numCache>
                <c:formatCode>"$"#,##0</c:formatCode>
                <c:ptCount val="2"/>
                <c:pt idx="0">
                  <c:v>0</c:v>
                </c:pt>
                <c:pt idx="1">
                  <c:v>0</c:v>
                </c:pt>
              </c:numCache>
            </c:numRef>
          </c:val>
          <c:extLst>
            <c:ext xmlns:c16="http://schemas.microsoft.com/office/drawing/2014/chart" uri="{C3380CC4-5D6E-409C-BE32-E72D297353CC}">
              <c16:uniqueId val="{00000004-6A13-4EC3-9B00-29EEAEB2F423}"/>
            </c:ext>
          </c:extLst>
        </c:ser>
        <c:dLbls>
          <c:dLblPos val="inBase"/>
          <c:showLegendKey val="0"/>
          <c:showVal val="1"/>
          <c:showCatName val="0"/>
          <c:showSerName val="0"/>
          <c:showPercent val="0"/>
          <c:showBubbleSize val="0"/>
        </c:dLbls>
        <c:gapWidth val="50"/>
        <c:overlap val="100"/>
        <c:axId val="-1860767168"/>
        <c:axId val="-1860764416"/>
      </c:barChart>
      <c:catAx>
        <c:axId val="-1860767168"/>
        <c:scaling>
          <c:orientation val="minMax"/>
        </c:scaling>
        <c:delete val="1"/>
        <c:axPos val="l"/>
        <c:numFmt formatCode="General" sourceLinked="0"/>
        <c:majorTickMark val="none"/>
        <c:minorTickMark val="none"/>
        <c:tickLblPos val="nextTo"/>
        <c:crossAx val="-1860764416"/>
        <c:crosses val="autoZero"/>
        <c:auto val="1"/>
        <c:lblAlgn val="ctr"/>
        <c:lblOffset val="100"/>
        <c:noMultiLvlLbl val="0"/>
      </c:catAx>
      <c:valAx>
        <c:axId val="-1860764416"/>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quot;$&quot;#,##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60767168"/>
        <c:crosses val="autoZero"/>
        <c:crossBetween val="between"/>
      </c:valAx>
      <c:spPr>
        <a:solidFill>
          <a:srgbClr val="A66CFF"/>
        </a:solid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3.73988456500738E-2"/>
          <c:y val="8.7619215119552705E-3"/>
          <c:w val="0.88491656019730502"/>
          <c:h val="0.861900469704318"/>
        </c:manualLayout>
      </c:layout>
      <c:barChart>
        <c:barDir val="bar"/>
        <c:grouping val="stacked"/>
        <c:varyColors val="0"/>
        <c:ser>
          <c:idx val="0"/>
          <c:order val="0"/>
          <c:tx>
            <c:strRef>
              <c:f>Dashboard!$H$6</c:f>
              <c:strCache>
                <c:ptCount val="1"/>
                <c:pt idx="0">
                  <c:v>ANNUAL TOTALS</c:v>
                </c:pt>
              </c:strCache>
            </c:strRef>
          </c:tx>
          <c:spPr>
            <a:solidFill>
              <a:schemeClr val="bg1"/>
            </a:solidFill>
            <a:ln>
              <a:noFill/>
            </a:ln>
            <a:effectLst/>
          </c:spPr>
          <c:invertIfNegative val="0"/>
          <c:dPt>
            <c:idx val="0"/>
            <c:invertIfNegative val="0"/>
            <c:bubble3D val="0"/>
            <c:spPr>
              <a:solidFill>
                <a:schemeClr val="bg1"/>
              </a:solidFill>
              <a:ln>
                <a:noFill/>
              </a:ln>
              <a:effectLst/>
            </c:spPr>
            <c:extLst>
              <c:ext xmlns:c16="http://schemas.microsoft.com/office/drawing/2014/chart" uri="{C3380CC4-5D6E-409C-BE32-E72D297353CC}">
                <c16:uniqueId val="{00000001-E547-40B9-8668-D8C6190539C6}"/>
              </c:ext>
            </c:extLst>
          </c:dPt>
          <c:dPt>
            <c:idx val="1"/>
            <c:invertIfNegative val="0"/>
            <c:bubble3D val="0"/>
            <c:spPr>
              <a:solidFill>
                <a:schemeClr val="bg1"/>
              </a:solidFill>
              <a:ln>
                <a:noFill/>
              </a:ln>
              <a:effectLst/>
            </c:spPr>
            <c:extLst>
              <c:ext xmlns:c16="http://schemas.microsoft.com/office/drawing/2014/chart" uri="{C3380CC4-5D6E-409C-BE32-E72D297353CC}">
                <c16:uniqueId val="{00000003-E547-40B9-8668-D8C6190539C6}"/>
              </c:ext>
            </c:extLst>
          </c:dPt>
          <c:dLbls>
            <c:dLbl>
              <c:idx val="0"/>
              <c:tx>
                <c:strRef>
                  <c:f>Dashboard!$K$7</c:f>
                  <c:strCache>
                    <c:ptCount val="1"/>
                    <c:pt idx="0">
                      <c:v>$4,142</c:v>
                    </c:pt>
                  </c:strCache>
                </c:strRef>
              </c:tx>
              <c:dLblPos val="inBase"/>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{74CE5EE1-2E8F-4623-A892-C06749626F08}</c15:txfldGUID>
                      <c15:f>Dashboard!$K$7</c15:f>
                      <c15:dlblFieldTableCache>
                        <c:ptCount val="1"/>
                        <c:pt idx="0">
                          <c:v>$4,142</c:v>
                        </c:pt>
                      </c15:dlblFieldTableCache>
                    </c15:dlblFTEntry>
                  </c15:dlblFieldTable>
                  <c15:showDataLabelsRange val="0"/>
                </c:ext>
                <c:ext xmlns:c16="http://schemas.microsoft.com/office/drawing/2014/chart" uri="{C3380CC4-5D6E-409C-BE32-E72D297353CC}">
                  <c16:uniqueId val="{00000001-E547-40B9-8668-D8C6190539C6}"/>
                </c:ext>
              </c:extLst>
            </c:dLbl>
            <c:dLbl>
              <c:idx val="1"/>
              <c:tx>
                <c:strRef>
                  <c:f>Dashboard!$K$8</c:f>
                  <c:strCache>
                    <c:ptCount val="1"/>
                    <c:pt idx="0">
                      <c:v>$13,200</c:v>
                    </c:pt>
                  </c:strCache>
                </c:strRef>
              </c:tx>
              <c:dLblPos val="inBase"/>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{4CDD20E0-15A5-4EAB-8CF3-C54D0841F40A}</c15:txfldGUID>
                      <c15:f>Dashboard!$K$8</c15:f>
                      <c15:dlblFieldTableCache>
                        <c:ptCount val="1"/>
                        <c:pt idx="0">
                          <c:v>$13,200</c:v>
                        </c:pt>
                      </c15:dlblFieldTableCache>
                    </c15:dlblFTEntry>
                  </c15:dlblFieldTable>
                  <c15:showDataLabelsRange val="0"/>
                </c:ext>
                <c:ext xmlns:c16="http://schemas.microsoft.com/office/drawing/2014/chart" uri="{C3380CC4-5D6E-409C-BE32-E72D297353CC}">
                  <c16:uniqueId val="{00000003-E547-40B9-8668-D8C6190539C6}"/>
                </c:ext>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Dashboard!$H$7:$I$8</c:f>
              <c:strCache>
                <c:ptCount val="2"/>
                <c:pt idx="0">
                  <c:v>INCOME</c:v>
                </c:pt>
                <c:pt idx="1">
                  <c:v>EXPENDITURES</c:v>
                </c:pt>
              </c:strCache>
            </c:strRef>
          </c:cat>
          <c:val>
            <c:numRef>
              <c:f>Dashboard!$K$7:$K$8</c:f>
              <c:numCache>
                <c:formatCode>"$"#,##0</c:formatCode>
                <c:ptCount val="2"/>
                <c:pt idx="0">
                  <c:v>4142</c:v>
                </c:pt>
                <c:pt idx="1">
                  <c:v>13200</c:v>
                </c:pt>
              </c:numCache>
            </c:numRef>
          </c:val>
          <c:extLst>
            <c:ext xmlns:c16="http://schemas.microsoft.com/office/drawing/2014/chart" uri="{C3380CC4-5D6E-409C-BE32-E72D297353CC}">
              <c16:uniqueId val="{00000004-E547-40B9-8668-D8C6190539C6}"/>
            </c:ext>
          </c:extLst>
        </c:ser>
        <c:dLbls>
          <c:dLblPos val="inBase"/>
          <c:showLegendKey val="0"/>
          <c:showVal val="1"/>
          <c:showCatName val="0"/>
          <c:showSerName val="0"/>
          <c:showPercent val="0"/>
          <c:showBubbleSize val="0"/>
        </c:dLbls>
        <c:gapWidth val="50"/>
        <c:overlap val="100"/>
        <c:axId val="-1860741872"/>
        <c:axId val="-1860739120"/>
      </c:barChart>
      <c:catAx>
        <c:axId val="-1860741872"/>
        <c:scaling>
          <c:orientation val="minMax"/>
        </c:scaling>
        <c:delete val="1"/>
        <c:axPos val="l"/>
        <c:numFmt formatCode="General" sourceLinked="0"/>
        <c:majorTickMark val="none"/>
        <c:minorTickMark val="none"/>
        <c:tickLblPos val="nextTo"/>
        <c:crossAx val="-1860739120"/>
        <c:crosses val="autoZero"/>
        <c:auto val="1"/>
        <c:lblAlgn val="ctr"/>
        <c:lblOffset val="100"/>
        <c:noMultiLvlLbl val="0"/>
      </c:catAx>
      <c:valAx>
        <c:axId val="-1860739120"/>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quot;$&quot;#,##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60741872"/>
        <c:crosses val="autoZero"/>
        <c:crossBetween val="between"/>
      </c:valAx>
      <c:spPr>
        <a:solidFill>
          <a:srgbClr val="A66CFF"/>
        </a:solid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[Paycheck Budget-38kjm6y-08-22-04.xlsx]Category PivotTable!CategoryTotals</c:name>
    <c:fmtId val="2"/>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1"/>
          <c:showCatName val="1"/>
          <c:showSerName val="0"/>
          <c:showPercent val="0"/>
          <c:showBubbleSize val="0"/>
          <c:separator>
</c:separator>
          <c:extLst>
            <c:ext xmlns:c15="http://schemas.microsoft.com/office/drawing/2012/chart" uri="{CE6537A1-D6FC-4f65-9D91-7224C49458BB}"/>
          </c:extLst>
        </c:dLbl>
      </c:pivotFmt>
      <c:pivotFmt>
        <c:idx val="2"/>
        <c:dLbl>
          <c:idx val="0"/>
          <c:layout>
            <c:manualLayout>
              <c:x val="0.101993131563412"/>
              <c:y val="-0.15701099299208399"/>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3"/>
        <c:dLbl>
          <c:idx val="0"/>
          <c:layout>
            <c:manualLayout>
              <c:x val="-9.4295536728437296E-2"/>
              <c:y val="-0.146425982228573"/>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4"/>
        <c:dLbl>
          <c:idx val="0"/>
          <c:layout>
            <c:manualLayout>
              <c:x val="-0.128934713485823"/>
              <c:y val="-0.132312634543891"/>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5"/>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6"/>
        <c:dLbl>
          <c:idx val="0"/>
          <c:layout>
            <c:manualLayout>
              <c:x val="-0.203986263126824"/>
              <c:y val="-0.109378444556283"/>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7"/>
        <c:dLbl>
          <c:idx val="0"/>
          <c:layout>
            <c:manualLayout>
              <c:x val="-0.138234256600233"/>
              <c:y val="-7.0566738423408507E-2"/>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8"/>
        <c:dLbl>
          <c:idx val="0"/>
          <c:layout>
            <c:manualLayout>
              <c:x val="-2.8865980631154298E-2"/>
              <c:y val="-0.15524682453149899"/>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9"/>
        <c:dLbl>
          <c:idx val="0"/>
          <c:layout>
            <c:manualLayout>
              <c:x val="0.19821306700059299"/>
              <c:y val="-8.4680086108090205E-2"/>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10"/>
      </c:pivotFmt>
      <c:pivotFmt>
        <c:idx val="11"/>
      </c:pivotFmt>
      <c:pivotFmt>
        <c:idx val="12"/>
      </c:pivotFmt>
      <c:pivotFmt>
        <c:idx val="13"/>
      </c:pivotFmt>
      <c:pivotFmt>
        <c:idx val="14"/>
      </c:pivotFmt>
      <c:pivotFmt>
        <c:idx val="15"/>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16"/>
      </c:pivotFmt>
      <c:pivotFmt>
        <c:idx val="17"/>
      </c:pivotFmt>
      <c:pivotFmt>
        <c:idx val="18"/>
      </c:pivotFmt>
      <c:pivotFmt>
        <c:idx val="19"/>
      </c:pivotFmt>
      <c:pivotFmt>
        <c:idx val="20"/>
        <c:dLbl>
          <c:idx val="0"/>
          <c:showLegendKey val="1"/>
          <c:showVal val="1"/>
          <c:showCatName val="1"/>
          <c:showSerName val="1"/>
          <c:showPercent val="1"/>
          <c:showBubbleSize val="1"/>
          <c:extLst>
            <c:ext xmlns:c15="http://schemas.microsoft.com/office/drawing/2012/chart" uri="{CE6537A1-D6FC-4f65-9D91-7224C49458BB}"/>
          </c:extLst>
        </c:dLbl>
      </c:pivotFmt>
      <c:pivotFmt>
        <c:idx val="21"/>
        <c:dLbl>
          <c:idx val="0"/>
          <c:showLegendKey val="0"/>
          <c:showVal val="1"/>
          <c:showCatName val="1"/>
          <c:showSerName val="0"/>
          <c:showPercent val="0"/>
          <c:showBubbleSize val="1"/>
          <c:extLst>
            <c:ext xmlns:c15="http://schemas.microsoft.com/office/drawing/2012/chart" uri="{CE6537A1-D6FC-4f65-9D91-7224C49458BB}"/>
          </c:extLst>
        </c:dLbl>
      </c:pivotFmt>
      <c:pivotFmt>
        <c:idx val="22"/>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23"/>
        <c:dLbl>
          <c:idx val="0"/>
          <c:showLegendKey val="1"/>
          <c:showVal val="1"/>
          <c:showCatName val="1"/>
          <c:showSerName val="0"/>
          <c:showPercent val="0"/>
          <c:showBubbleSize val="1"/>
          <c:separator> </c:separator>
          <c:extLst>
            <c:ext xmlns:c15="http://schemas.microsoft.com/office/drawing/2012/chart" uri="{CE6537A1-D6FC-4f65-9D91-7224C49458BB}"/>
          </c:extLst>
        </c:dLbl>
      </c:pivotFmt>
      <c:pivotFmt>
        <c:idx val="24"/>
        <c:dLbl>
          <c:idx val="0"/>
          <c:layout>
            <c:manualLayout>
              <c:x val="-0.16753559223738601"/>
              <c:y val="-5.1160885356971102E-2"/>
            </c:manualLayout>
          </c:layout>
          <c:showLegendKey val="1"/>
          <c:showVal val="1"/>
          <c:showCatName val="1"/>
          <c:showSerName val="0"/>
          <c:showPercent val="0"/>
          <c:showBubbleSize val="1"/>
          <c:separator> </c:separator>
          <c:extLst>
            <c:ext xmlns:c15="http://schemas.microsoft.com/office/drawing/2012/chart" uri="{CE6537A1-D6FC-4f65-9D91-7224C49458BB}"/>
          </c:extLst>
        </c:dLbl>
      </c:pivotFmt>
      <c:pivotFmt>
        <c:idx val="25"/>
        <c:dLbl>
          <c:idx val="0"/>
          <c:layout>
            <c:manualLayout>
              <c:x val="-0.198957482871196"/>
              <c:y val="-8.7326338798968006E-2"/>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8.5725494683922404E-2"/>
                  <c:h val="7.01625076974004E-2"/>
                </c:manualLayout>
              </c15:layout>
            </c:ext>
          </c:extLst>
        </c:dLbl>
      </c:pivotFmt>
      <c:pivotFmt>
        <c:idx val="26"/>
        <c:dLbl>
          <c:idx val="0"/>
          <c:layout>
            <c:manualLayout>
              <c:x val="-0.114458165821653"/>
              <c:y val="-0.13319471877418301"/>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7.6676869893673602E-2"/>
                  <c:h val="6.6634170776229906E-2"/>
                </c:manualLayout>
              </c15:layout>
            </c:ext>
          </c:extLst>
        </c:dLbl>
      </c:pivotFmt>
      <c:pivotFmt>
        <c:idx val="27"/>
        <c:dLbl>
          <c:idx val="0"/>
          <c:layout>
            <c:manualLayout>
              <c:x val="-7.0672156077799406E-2"/>
              <c:y val="-0.108496360325991"/>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0.140025469557926"/>
                  <c:h val="6.6634170776229906E-2"/>
                </c:manualLayout>
              </c15:layout>
            </c:ext>
          </c:extLst>
        </c:dLbl>
      </c:pivotFmt>
      <c:pivotFmt>
        <c:idx val="28"/>
        <c:dLbl>
          <c:idx val="0"/>
          <c:layout>
            <c:manualLayout>
              <c:x val="0.111385463383488"/>
              <c:y val="-0.10496802340482"/>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0.13852903927603299"/>
                  <c:h val="7.3690844618570797E-2"/>
                </c:manualLayout>
              </c15:layout>
            </c:ext>
          </c:extLst>
        </c:dLbl>
      </c:pivotFmt>
      <c:pivotFmt>
        <c:idx val="29"/>
        <c:dLbl>
          <c:idx val="0"/>
          <c:layout>
            <c:manualLayout>
              <c:x val="-1.30589853622021E-2"/>
              <c:y val="-0.112906781477454"/>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9.3130586587363506E-2"/>
                  <c:h val="6.8398339236815195E-2"/>
                </c:manualLayout>
              </c15:layout>
            </c:ext>
          </c:extLst>
        </c:dLbl>
      </c:pivotFmt>
      <c:pivotFmt>
        <c:idx val="30"/>
        <c:dLbl>
          <c:idx val="0"/>
          <c:layout>
            <c:manualLayout>
              <c:x val="0.192044023357861"/>
              <c:y val="-5.8217628654763202E-2"/>
            </c:manualLayout>
          </c:layout>
          <c:showLegendKey val="0"/>
          <c:showVal val="1"/>
          <c:showCatName val="1"/>
          <c:showSerName val="0"/>
          <c:showPercent val="0"/>
          <c:showBubbleSize val="1"/>
          <c:separator> </c:separator>
          <c:extLst>
            <c:ext xmlns:c15="http://schemas.microsoft.com/office/drawing/2012/chart" uri="{CE6537A1-D6FC-4f65-9D91-7224C49458BB}">
              <c15:layout>
                <c:manualLayout>
                  <c:w val="7.7140678600284798E-2"/>
                  <c:h val="6.4870002315644701E-2"/>
                </c:manualLayout>
              </c15:layout>
            </c:ext>
          </c:extLst>
        </c:dLbl>
      </c:pivotFmt>
      <c:pivotFmt>
        <c:idx val="31"/>
        <c:dLbl>
          <c:idx val="0"/>
          <c:showLegendKey val="1"/>
          <c:showVal val="1"/>
          <c:showCatName val="1"/>
          <c:showSerName val="0"/>
          <c:showPercent val="0"/>
          <c:showBubbleSize val="1"/>
          <c:separator> </c:separator>
          <c:extLst>
            <c:ext xmlns:c15="http://schemas.microsoft.com/office/drawing/2012/chart" uri="{CE6537A1-D6FC-4f65-9D91-7224C49458BB}"/>
          </c:extLst>
        </c:dLbl>
      </c:pivotFmt>
      <c:pivotFmt>
        <c:idx val="32"/>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33"/>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2">
              <a:lumMod val="40000"/>
              <a:lumOff val="60000"/>
            </a:schemeClr>
          </a:solidFill>
          <a:ln>
            <a:noFill/>
          </a:ln>
          <a:effectLst/>
        </c:spPr>
        <c:dLbl>
          <c:idx val="0"/>
          <c:layout>
            <c:manualLayout>
              <c:x val="3.1152647975077313E-3"/>
              <c:y val="-3.5724537933341141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2">
              <a:lumMod val="60000"/>
              <a:lumOff val="40000"/>
            </a:schemeClr>
          </a:solidFill>
          <a:ln>
            <a:noFill/>
          </a:ln>
          <a:effectLst/>
        </c:spPr>
      </c:pivotFmt>
      <c:pivotFmt>
        <c:idx val="36"/>
        <c:spPr>
          <a:solidFill>
            <a:srgbClr val="B1E1FF"/>
          </a:solidFill>
          <a:ln>
            <a:noFill/>
          </a:ln>
          <a:effectLst/>
        </c:spPr>
      </c:pivotFmt>
      <c:pivotFmt>
        <c:idx val="37"/>
        <c:spPr>
          <a:solidFill>
            <a:srgbClr val="9C9EFE"/>
          </a:solidFill>
          <a:ln>
            <a:noFill/>
          </a:ln>
          <a:effectLst/>
        </c:spPr>
      </c:pivotFmt>
      <c:pivotFmt>
        <c:idx val="38"/>
        <c:spPr>
          <a:solidFill>
            <a:schemeClr val="accent2">
              <a:lumMod val="75000"/>
            </a:schemeClr>
          </a:solidFill>
          <a:ln>
            <a:noFill/>
          </a:ln>
          <a:effectLst/>
        </c:spPr>
      </c:pivotFmt>
      <c:pivotFmt>
        <c:idx val="39"/>
        <c:spPr>
          <a:solidFill>
            <a:schemeClr val="accent5">
              <a:lumMod val="60000"/>
              <a:lumOff val="40000"/>
            </a:schemeClr>
          </a:solidFill>
          <a:ln>
            <a:noFill/>
          </a:ln>
          <a:effectLst/>
        </c:spPr>
      </c:pivotFmt>
      <c:pivotFmt>
        <c:idx val="40"/>
        <c:spPr>
          <a:solidFill>
            <a:schemeClr val="accent4">
              <a:lumMod val="75000"/>
            </a:schemeClr>
          </a:solidFill>
          <a:ln>
            <a:noFill/>
          </a:ln>
          <a:effectLst/>
        </c:spPr>
      </c:pivotFmt>
      <c:pivotFmt>
        <c:idx val="41"/>
        <c:spPr>
          <a:solidFill>
            <a:schemeClr val="accent5">
              <a:lumMod val="40000"/>
              <a:lumOff val="60000"/>
            </a:schemeClr>
          </a:solidFill>
          <a:ln>
            <a:noFill/>
          </a:ln>
          <a:effectLst/>
        </c:spPr>
        <c:dLbl>
          <c:idx val="0"/>
          <c:layout>
            <c:manualLayout>
              <c:x val="-1.5576323987538998E-2"/>
              <c:y val="-2.679340345000583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5">
              <a:lumMod val="20000"/>
              <a:lumOff val="80000"/>
            </a:schemeClr>
          </a:solidFill>
          <a:ln>
            <a:noFill/>
          </a:ln>
          <a:effectLst/>
        </c:spPr>
      </c:pivotFmt>
    </c:pivotFmts>
    <c:plotArea>
      <c:layout/>
      <c:doughnutChart>
        <c:varyColors val="1"/>
        <c:ser>
          <c:idx val="0"/>
          <c:order val="0"/>
          <c:tx>
            <c:strRef>
              <c:f>'Category PivotTable'!$C$3</c:f>
              <c:strCache>
                <c:ptCount val="1"/>
                <c:pt idx="0">
                  <c:v>Total</c:v>
                </c:pt>
              </c:strCache>
            </c:strRef>
          </c:tx>
          <c:spPr>
            <a:effectLst/>
          </c:spPr>
          <c:dPt>
            <c:idx val="0"/>
            <c:bubble3D val="0"/>
            <c:spPr>
              <a:solidFill>
                <a:schemeClr val="accent2">
                  <a:lumMod val="40000"/>
                  <a:lumOff val="60000"/>
                </a:schemeClr>
              </a:solidFill>
              <a:ln>
                <a:noFill/>
              </a:ln>
              <a:effectLst/>
            </c:spPr>
            <c:extLst>
              <c:ext xmlns:c16="http://schemas.microsoft.com/office/drawing/2014/chart" uri="{C3380CC4-5D6E-409C-BE32-E72D297353CC}">
                <c16:uniqueId val="{00000001-226B-4F0D-99C4-A32A7AFE75E8}"/>
              </c:ext>
            </c:extLst>
          </c:dPt>
          <c:dPt>
            <c:idx val="1"/>
            <c:bubble3D val="0"/>
            <c:spPr>
              <a:solidFill>
                <a:schemeClr val="accent2">
                  <a:lumMod val="60000"/>
                  <a:lumOff val="40000"/>
                </a:schemeClr>
              </a:solidFill>
              <a:ln>
                <a:noFill/>
              </a:ln>
              <a:effectLst/>
            </c:spPr>
            <c:extLst>
              <c:ext xmlns:c16="http://schemas.microsoft.com/office/drawing/2014/chart" uri="{C3380CC4-5D6E-409C-BE32-E72D297353CC}">
                <c16:uniqueId val="{00000003-226B-4F0D-99C4-A32A7AFE75E8}"/>
              </c:ext>
            </c:extLst>
          </c:dPt>
          <c:dPt>
            <c:idx val="2"/>
            <c:bubble3D val="0"/>
            <c:spPr>
              <a:solidFill>
                <a:srgbClr val="B1E1FF"/>
              </a:solidFill>
              <a:ln>
                <a:noFill/>
              </a:ln>
              <a:effectLst/>
            </c:spPr>
            <c:extLst>
              <c:ext xmlns:c16="http://schemas.microsoft.com/office/drawing/2014/chart" uri="{C3380CC4-5D6E-409C-BE32-E72D297353CC}">
                <c16:uniqueId val="{00000005-226B-4F0D-99C4-A32A7AFE75E8}"/>
              </c:ext>
            </c:extLst>
          </c:dPt>
          <c:dPt>
            <c:idx val="3"/>
            <c:bubble3D val="0"/>
            <c:spPr>
              <a:solidFill>
                <a:srgbClr val="9C9EFE"/>
              </a:solidFill>
              <a:ln>
                <a:noFill/>
              </a:ln>
              <a:effectLst/>
            </c:spPr>
            <c:extLst>
              <c:ext xmlns:c16="http://schemas.microsoft.com/office/drawing/2014/chart" uri="{C3380CC4-5D6E-409C-BE32-E72D297353CC}">
                <c16:uniqueId val="{00000007-226B-4F0D-99C4-A32A7AFE75E8}"/>
              </c:ext>
            </c:extLst>
          </c:dPt>
          <c:dPt>
            <c:idx val="4"/>
            <c:bubble3D val="0"/>
            <c:spPr>
              <a:solidFill>
                <a:schemeClr val="accent2">
                  <a:lumMod val="75000"/>
                </a:schemeClr>
              </a:solidFill>
              <a:ln>
                <a:noFill/>
              </a:ln>
              <a:effectLst/>
            </c:spPr>
            <c:extLst>
              <c:ext xmlns:c16="http://schemas.microsoft.com/office/drawing/2014/chart" uri="{C3380CC4-5D6E-409C-BE32-E72D297353CC}">
                <c16:uniqueId val="{00000009-226B-4F0D-99C4-A32A7AFE75E8}"/>
              </c:ext>
            </c:extLst>
          </c:dPt>
          <c:dPt>
            <c:idx val="5"/>
            <c:bubble3D val="0"/>
            <c:spPr>
              <a:solidFill>
                <a:schemeClr val="accent5">
                  <a:lumMod val="60000"/>
                  <a:lumOff val="40000"/>
                </a:schemeClr>
              </a:solidFill>
              <a:ln>
                <a:noFill/>
              </a:ln>
              <a:effectLst/>
            </c:spPr>
            <c:extLst>
              <c:ext xmlns:c16="http://schemas.microsoft.com/office/drawing/2014/chart" uri="{C3380CC4-5D6E-409C-BE32-E72D297353CC}">
                <c16:uniqueId val="{0000000B-226B-4F0D-99C4-A32A7AFE75E8}"/>
              </c:ext>
            </c:extLst>
          </c:dPt>
          <c:dPt>
            <c:idx val="6"/>
            <c:bubble3D val="0"/>
            <c:spPr>
              <a:solidFill>
                <a:schemeClr val="accent4">
                  <a:lumMod val="75000"/>
                </a:schemeClr>
              </a:solidFill>
              <a:ln>
                <a:noFill/>
              </a:ln>
              <a:effectLst/>
            </c:spPr>
            <c:extLst>
              <c:ext xmlns:c16="http://schemas.microsoft.com/office/drawing/2014/chart" uri="{C3380CC4-5D6E-409C-BE32-E72D297353CC}">
                <c16:uniqueId val="{0000000D-226B-4F0D-99C4-A32A7AFE75E8}"/>
              </c:ext>
            </c:extLst>
          </c:dPt>
          <c:dPt>
            <c:idx val="7"/>
            <c:bubble3D val="0"/>
            <c:spPr>
              <a:solidFill>
                <a:schemeClr val="accent5">
                  <a:lumMod val="40000"/>
                  <a:lumOff val="60000"/>
                </a:schemeClr>
              </a:solidFill>
              <a:ln>
                <a:noFill/>
              </a:ln>
              <a:effectLst/>
            </c:spPr>
            <c:extLst>
              <c:ext xmlns:c16="http://schemas.microsoft.com/office/drawing/2014/chart" uri="{C3380CC4-5D6E-409C-BE32-E72D297353CC}">
                <c16:uniqueId val="{0000000F-226B-4F0D-99C4-A32A7AFE75E8}"/>
              </c:ext>
            </c:extLst>
          </c:dPt>
          <c:dPt>
            <c:idx val="8"/>
            <c:bubble3D val="0"/>
            <c:spPr>
              <a:solidFill>
                <a:schemeClr val="accent5">
                  <a:lumMod val="20000"/>
                  <a:lumOff val="80000"/>
                </a:schemeClr>
              </a:solidFill>
              <a:ln>
                <a:noFill/>
              </a:ln>
              <a:effectLst/>
            </c:spPr>
            <c:extLst>
              <c:ext xmlns:c16="http://schemas.microsoft.com/office/drawing/2014/chart" uri="{C3380CC4-5D6E-409C-BE32-E72D297353CC}">
                <c16:uniqueId val="{00000010-119D-490C-9A82-D882F3ADD0C6}"/>
              </c:ext>
            </c:extLst>
          </c:dPt>
          <c:dLbls>
            <c:dLbl>
              <c:idx val="0"/>
              <c:layout>
                <c:manualLayout>
                  <c:x val="3.1152647975077313E-3"/>
                  <c:y val="-3.57245379333411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6B-4F0D-99C4-A32A7AFE75E8}"/>
                </c:ext>
              </c:extLst>
            </c:dLbl>
            <c:dLbl>
              <c:idx val="7"/>
              <c:layout>
                <c:manualLayout>
                  <c:x val="-1.5576323987538998E-2"/>
                  <c:y val="-2.6793403450005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26B-4F0D-99C4-A32A7AFE75E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'Category PivotTable'!$B$4:$B$13</c:f>
              <c:strCache>
                <c:ptCount val="9"/>
                <c:pt idx="0">
                  <c:v>Children</c:v>
                </c:pt>
                <c:pt idx="1">
                  <c:v>Entertainment</c:v>
                </c:pt>
                <c:pt idx="2">
                  <c:v>Food</c:v>
                </c:pt>
                <c:pt idx="3">
                  <c:v>Household</c:v>
                </c:pt>
                <c:pt idx="4">
                  <c:v>Investment Accounts</c:v>
                </c:pt>
                <c:pt idx="5">
                  <c:v>Medical</c:v>
                </c:pt>
                <c:pt idx="6">
                  <c:v>Personal</c:v>
                </c:pt>
                <c:pt idx="7">
                  <c:v>Pets</c:v>
                </c:pt>
                <c:pt idx="8">
                  <c:v>Transportation</c:v>
                </c:pt>
              </c:strCache>
            </c:strRef>
          </c:cat>
          <c:val>
            <c:numRef>
              <c:f>'Category PivotTable'!$C$4:$C$13</c:f>
              <c:numCache>
                <c:formatCode>_("$"* #,##0_);_("$"* \(#,##0\);_("$"* "-"_);_(@_)</c:formatCode>
                <c:ptCount val="9"/>
                <c:pt idx="0">
                  <c:v>150</c:v>
                </c:pt>
                <c:pt idx="1">
                  <c:v>112</c:v>
                </c:pt>
                <c:pt idx="2">
                  <c:v>425</c:v>
                </c:pt>
                <c:pt idx="3">
                  <c:v>7880</c:v>
                </c:pt>
                <c:pt idx="4">
                  <c:v>500</c:v>
                </c:pt>
                <c:pt idx="5">
                  <c:v>500</c:v>
                </c:pt>
                <c:pt idx="6">
                  <c:v>100</c:v>
                </c:pt>
                <c:pt idx="7">
                  <c:v>150</c:v>
                </c:pt>
                <c:pt idx="8">
                  <c:v>925</c:v>
                </c:pt>
              </c:numCache>
            </c:numRef>
          </c:val>
          <c:extLst>
            <c:ext xmlns:c16="http://schemas.microsoft.com/office/drawing/2014/chart" uri="{C3380CC4-5D6E-409C-BE32-E72D297353CC}">
              <c16:uniqueId val="{00000010-226B-4F0D-99C4-A32A7AFE75E8}"/>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t"/>
      <c:layout>
        <c:manualLayout>
          <c:xMode val="edge"/>
          <c:yMode val="edge"/>
          <c:x val="6.0903426791277263E-2"/>
          <c:y val="2.0371988080381334E-2"/>
          <c:w val="0.9"/>
          <c:h val="3.0770641574726375E-2"/>
        </c:manualLayout>
      </c:layout>
      <c:overlay val="0"/>
      <c:spPr>
        <a:solidFill>
          <a:schemeClr val="lt1">
            <a:alpha val="78000"/>
          </a:schemeClr>
        </a:solid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Spin" dx="16" fmlaLink="$B$5" max="12" min="1" page="10" val="12"/>
</file>

<file path=xl/ctrlProps/ctrlProp2.xml><?xml version="1.0" encoding="utf-8"?>
<formControlPr xmlns="http://schemas.microsoft.com/office/spreadsheetml/2009/9/main" objectType="Spin" dx="16" fmlaLink="$H$5" max="3000" min="1904" page="10" val="2022"/>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xdr:row>
          <xdr:rowOff>161925</xdr:rowOff>
        </xdr:from>
        <xdr:to>
          <xdr:col>1</xdr:col>
          <xdr:colOff>314325</xdr:colOff>
          <xdr:row>4</xdr:row>
          <xdr:rowOff>457200</xdr:rowOff>
        </xdr:to>
        <xdr:sp macro="" textlink="">
          <xdr:nvSpPr>
            <xdr:cNvPr id="1031" name="Spinner 7" descr="Spinner control for Month"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xdr:row>
          <xdr:rowOff>171450</xdr:rowOff>
        </xdr:from>
        <xdr:to>
          <xdr:col>8</xdr:col>
          <xdr:colOff>190500</xdr:colOff>
          <xdr:row>4</xdr:row>
          <xdr:rowOff>457200</xdr:rowOff>
        </xdr:to>
        <xdr:sp macro="" textlink="">
          <xdr:nvSpPr>
            <xdr:cNvPr id="1033" name="Spinner 9" descr="Spinner control for Year"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762000</xdr:colOff>
      <xdr:row>8</xdr:row>
      <xdr:rowOff>168275</xdr:rowOff>
    </xdr:from>
    <xdr:to>
      <xdr:col>5</xdr:col>
      <xdr:colOff>587375</xdr:colOff>
      <xdr:row>9</xdr:row>
      <xdr:rowOff>682625</xdr:rowOff>
    </xdr:to>
    <xdr:graphicFrame macro="">
      <xdr:nvGraphicFramePr>
        <xdr:cNvPr id="28" name="Chart 27" descr="Bar chart comparing monthly Income totals to Expenditure totals ">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28575</xdr:colOff>
      <xdr:row>8</xdr:row>
      <xdr:rowOff>285750</xdr:rowOff>
    </xdr:from>
    <xdr:to>
      <xdr:col>12</xdr:col>
      <xdr:colOff>924143</xdr:colOff>
      <xdr:row>9</xdr:row>
      <xdr:rowOff>530098</xdr:rowOff>
    </xdr:to>
    <xdr:graphicFrame macro="">
      <xdr:nvGraphicFramePr>
        <xdr:cNvPr id="30" name="Chart 29" descr="Bar chart comparing annual Income totals to Expenditure totals">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209550</xdr:colOff>
      <xdr:row>7</xdr:row>
      <xdr:rowOff>109537</xdr:rowOff>
    </xdr:from>
    <xdr:to>
      <xdr:col>4</xdr:col>
      <xdr:colOff>2143125</xdr:colOff>
      <xdr:row>23</xdr:row>
      <xdr:rowOff>212906</xdr:rowOff>
    </xdr:to>
    <xdr:graphicFrame macro="">
      <xdr:nvGraphicFramePr>
        <xdr:cNvPr id="7" name="Category Totals" descr="Pie chart comparing each category total">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27050</xdr:colOff>
      <xdr:row>3</xdr:row>
      <xdr:rowOff>73025</xdr:rowOff>
    </xdr:from>
    <xdr:to>
      <xdr:col>3</xdr:col>
      <xdr:colOff>3071240</xdr:colOff>
      <xdr:row>3</xdr:row>
      <xdr:rowOff>2219325</xdr:rowOff>
    </xdr:to>
    <mc:AlternateContent xmlns:mc="http://schemas.openxmlformats.org/markup-compatibility/2006" xmlns:a14="http://schemas.microsoft.com/office/drawing/2010/main">
      <mc:Choice Requires="a14">
        <xdr:graphicFrame macro="">
          <xdr:nvGraphicFramePr>
            <xdr:cNvPr id="3" name="CATEGORY" descr="Slicer to filter PivotTable data based on Category">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6351650" y="692150"/>
              <a:ext cx="3044190" cy="21463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152400</xdr:colOff>
      <xdr:row>3</xdr:row>
      <xdr:rowOff>73024</xdr:rowOff>
    </xdr:from>
    <xdr:to>
      <xdr:col>4</xdr:col>
      <xdr:colOff>3196590</xdr:colOff>
      <xdr:row>3</xdr:row>
      <xdr:rowOff>2228850</xdr:rowOff>
    </xdr:to>
    <mc:AlternateContent xmlns:mc="http://schemas.openxmlformats.org/markup-compatibility/2006" xmlns:a14="http://schemas.microsoft.com/office/drawing/2010/main">
      <mc:Choice Requires="a14">
        <xdr:graphicFrame macro="">
          <xdr:nvGraphicFramePr>
            <xdr:cNvPr id="4" name="DESCRIPTION" descr="Slicer to filter PivotTable data based on Description">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DESCRIPTION"/>
            </a:graphicData>
          </a:graphic>
        </xdr:graphicFrame>
      </mc:Choice>
      <mc:Fallback xmlns="">
        <xdr:sp macro="" textlink="">
          <xdr:nvSpPr>
            <xdr:cNvPr id="0" name=""/>
            <xdr:cNvSpPr>
              <a:spLocks noTextEdit="1"/>
            </xdr:cNvSpPr>
          </xdr:nvSpPr>
          <xdr:spPr>
            <a:xfrm>
              <a:off x="9629775" y="692149"/>
              <a:ext cx="3044190" cy="2155826"/>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28575</xdr:colOff>
      <xdr:row>3</xdr:row>
      <xdr:rowOff>73025</xdr:rowOff>
    </xdr:from>
    <xdr:to>
      <xdr:col>2</xdr:col>
      <xdr:colOff>2522220</xdr:colOff>
      <xdr:row>3</xdr:row>
      <xdr:rowOff>1438275</xdr:rowOff>
    </xdr:to>
    <mc:AlternateContent xmlns:mc="http://schemas.openxmlformats.org/markup-compatibility/2006" xmlns:tsle="http://schemas.microsoft.com/office/drawing/2012/timeslicer">
      <mc:Choice Requires="tsle">
        <xdr:graphicFrame macro="">
          <xdr:nvGraphicFramePr>
            <xdr:cNvPr id="2" name="DATE" descr="Drag through the timeline to filter the Expenditures to the selected time frame">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457200" y="692150"/>
              <a:ext cx="5248275" cy="1365250"/>
            </a:xfrm>
            <a:prstGeom prst="rect">
              <a:avLst/>
            </a:prstGeom>
            <a:solidFill>
              <a:prstClr val="white"/>
            </a:solidFill>
            <a:ln w="1">
              <a:solidFill>
                <a:prstClr val="green"/>
              </a:solidFill>
            </a:ln>
          </xdr:spPr>
          <xdr:txBody>
            <a:bodyPr vertOverflow="clip" horzOverflow="clip"/>
            <a:lstStyle/>
            <a:p>
              <a:r>
                <a:rPr lang="en-IN" sz="1100"/>
                <a:t>Timeline: Works in Excel or higher. Do not move or resize.</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786.51347002315" createdVersion="4" refreshedVersion="8" minRefreshableVersion="3" recordCount="33" xr:uid="{00000000-000A-0000-FFFF-FFFF24000000}">
  <cacheSource type="worksheet">
    <worksheetSource name="Expenditures"/>
  </cacheSource>
  <cacheFields count="4">
    <cacheField name="DATE" numFmtId="14">
      <sharedItems containsSemiMixedTypes="0" containsNonDate="0" containsDate="1" containsString="0" minDate="2022-05-27T00:00:00" maxDate="2022-08-14T00:00:00" count="22">
        <d v="2022-08-13T00:00:00"/>
        <d v="2022-08-06T00:00:00"/>
        <d v="2022-08-05T00:00:00"/>
        <d v="2022-08-04T00:00:00"/>
        <d v="2022-08-03T00:00:00"/>
        <d v="2022-08-02T00:00:00"/>
        <d v="2022-08-01T00:00:00"/>
        <d v="2022-07-31T00:00:00"/>
        <d v="2022-07-30T00:00:00"/>
        <d v="2022-07-29T00:00:00"/>
        <d v="2022-07-28T00:00:00"/>
        <d v="2022-07-24T00:00:00"/>
        <d v="2022-07-19T00:00:00"/>
        <d v="2022-07-14T00:00:00"/>
        <d v="2022-07-13T00:00:00"/>
        <d v="2022-07-02T00:00:00"/>
        <d v="2022-06-29T00:00:00"/>
        <d v="2022-06-24T00:00:00"/>
        <d v="2022-06-09T00:00:00"/>
        <d v="2022-06-04T00:00:00"/>
        <d v="2022-05-30T00:00:00"/>
        <d v="2022-05-27T00:00:00"/>
      </sharedItems>
    </cacheField>
    <cacheField name="CATEGORY" numFmtId="0">
      <sharedItems count="9">
        <s v="Medical"/>
        <s v="Household"/>
        <s v="Entertainment"/>
        <s v="Food"/>
        <s v="Children"/>
        <s v="Investment Accounts"/>
        <s v="Personal"/>
        <s v="Pets"/>
        <s v="Transportation"/>
      </sharedItems>
    </cacheField>
    <cacheField name="DESCRIPTION" numFmtId="0">
      <sharedItems count="26">
        <s v="Insurance"/>
        <s v="Mortgage"/>
        <s v="Electricity"/>
        <s v="Water/sewer"/>
        <s v="Garbage"/>
        <s v="Cell phone"/>
        <s v="Movies"/>
        <s v="Groceries"/>
        <s v="Dining out"/>
        <s v="Lunch money"/>
        <s v="Savings"/>
        <s v="Investment account"/>
        <s v="Health/Fitness club"/>
        <s v="Food"/>
        <s v="Grooming"/>
        <s v="Other"/>
        <s v="Car 1 Payment "/>
        <s v="Car 2 Payment "/>
        <s v="Car Insurance"/>
        <s v="Fuel"/>
        <s v="Internet" u="1"/>
        <s v="Television" u="1"/>
        <s v="Credit Card 1 " u="1"/>
        <s v="Home phone" u="1"/>
        <s v="Supplies" u="1"/>
        <s v="Maintenance/repairs" u="1"/>
      </sharedItems>
    </cacheField>
    <cacheField name="AMOUNT" numFmtId="44">
      <sharedItems containsSemiMixedTypes="0" containsString="0" containsNumber="1" containsInteger="1" minValue="25" maxValue="5000"/>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x v="0"/>
    <x v="0"/>
    <x v="0"/>
    <n v="500"/>
  </r>
  <r>
    <x v="1"/>
    <x v="1"/>
    <x v="1"/>
    <n v="1000"/>
  </r>
  <r>
    <x v="1"/>
    <x v="1"/>
    <x v="2"/>
    <n v="100"/>
  </r>
  <r>
    <x v="1"/>
    <x v="1"/>
    <x v="3"/>
    <n v="50"/>
  </r>
  <r>
    <x v="1"/>
    <x v="1"/>
    <x v="4"/>
    <n v="25"/>
  </r>
  <r>
    <x v="1"/>
    <x v="1"/>
    <x v="5"/>
    <n v="100"/>
  </r>
  <r>
    <x v="1"/>
    <x v="1"/>
    <x v="5"/>
    <n v="30"/>
  </r>
  <r>
    <x v="1"/>
    <x v="1"/>
    <x v="1"/>
    <n v="50"/>
  </r>
  <r>
    <x v="1"/>
    <x v="1"/>
    <x v="5"/>
    <n v="50"/>
  </r>
  <r>
    <x v="1"/>
    <x v="1"/>
    <x v="5"/>
    <n v="25"/>
  </r>
  <r>
    <x v="2"/>
    <x v="1"/>
    <x v="2"/>
    <n v="100"/>
  </r>
  <r>
    <x v="3"/>
    <x v="2"/>
    <x v="6"/>
    <n v="37"/>
  </r>
  <r>
    <x v="4"/>
    <x v="3"/>
    <x v="7"/>
    <n v="350"/>
  </r>
  <r>
    <x v="5"/>
    <x v="3"/>
    <x v="8"/>
    <n v="75"/>
  </r>
  <r>
    <x v="6"/>
    <x v="4"/>
    <x v="9"/>
    <n v="150"/>
  </r>
  <r>
    <x v="7"/>
    <x v="5"/>
    <x v="10"/>
    <n v="250"/>
  </r>
  <r>
    <x v="8"/>
    <x v="5"/>
    <x v="11"/>
    <n v="250"/>
  </r>
  <r>
    <x v="9"/>
    <x v="6"/>
    <x v="12"/>
    <n v="100"/>
  </r>
  <r>
    <x v="10"/>
    <x v="7"/>
    <x v="13"/>
    <n v="50"/>
  </r>
  <r>
    <x v="11"/>
    <x v="7"/>
    <x v="14"/>
    <n v="50"/>
  </r>
  <r>
    <x v="11"/>
    <x v="7"/>
    <x v="15"/>
    <n v="50"/>
  </r>
  <r>
    <x v="12"/>
    <x v="8"/>
    <x v="16"/>
    <n v="300"/>
  </r>
  <r>
    <x v="12"/>
    <x v="8"/>
    <x v="17"/>
    <n v="350"/>
  </r>
  <r>
    <x v="12"/>
    <x v="8"/>
    <x v="18"/>
    <n v="50"/>
  </r>
  <r>
    <x v="13"/>
    <x v="8"/>
    <x v="19"/>
    <n v="50"/>
  </r>
  <r>
    <x v="14"/>
    <x v="8"/>
    <x v="19"/>
    <n v="25"/>
  </r>
  <r>
    <x v="15"/>
    <x v="8"/>
    <x v="17"/>
    <n v="150"/>
  </r>
  <r>
    <x v="16"/>
    <x v="1"/>
    <x v="1"/>
    <n v="5000"/>
  </r>
  <r>
    <x v="17"/>
    <x v="1"/>
    <x v="2"/>
    <n v="200"/>
  </r>
  <r>
    <x v="18"/>
    <x v="1"/>
    <x v="5"/>
    <n v="100"/>
  </r>
  <r>
    <x v="19"/>
    <x v="1"/>
    <x v="4"/>
    <n v="50"/>
  </r>
  <r>
    <x v="20"/>
    <x v="1"/>
    <x v="1"/>
    <n v="1000"/>
  </r>
  <r>
    <x v="21"/>
    <x v="2"/>
    <x v="6"/>
    <n v="7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Expenditures" cacheId="0" applyNumberFormats="0" applyBorderFormats="0" applyFontFormats="0" applyPatternFormats="0" applyAlignmentFormats="0" applyWidthHeightFormats="1" dataCaption="Values" updatedVersion="8" minRefreshableVersion="5" useAutoFormatting="1" itemPrintTitles="1" createdVersion="4" indent="0" outline="1" outlineData="1" multipleFieldFilters="0">
  <location ref="A7:B28" firstHeaderRow="1" firstDataRow="1" firstDataCol="1"/>
  <pivotFields count="4">
    <pivotField numFmtId="14" showAll="0">
      <items count="23">
        <item x="21"/>
        <item x="20"/>
        <item x="19"/>
        <item x="18"/>
        <item x="17"/>
        <item x="16"/>
        <item x="15"/>
        <item x="14"/>
        <item x="13"/>
        <item x="12"/>
        <item x="11"/>
        <item x="10"/>
        <item x="9"/>
        <item x="8"/>
        <item x="7"/>
        <item x="6"/>
        <item x="5"/>
        <item x="4"/>
        <item x="3"/>
        <item x="2"/>
        <item x="1"/>
        <item x="0"/>
        <item t="default"/>
      </items>
    </pivotField>
    <pivotField showAll="0">
      <items count="10">
        <item x="4"/>
        <item x="2"/>
        <item x="3"/>
        <item x="1"/>
        <item x="5"/>
        <item x="0"/>
        <item x="6"/>
        <item x="7"/>
        <item x="8"/>
        <item t="default"/>
      </items>
    </pivotField>
    <pivotField axis="axisRow" showAll="0">
      <items count="27">
        <item x="16"/>
        <item x="17"/>
        <item x="18"/>
        <item x="5"/>
        <item m="1" x="22"/>
        <item x="8"/>
        <item x="2"/>
        <item x="13"/>
        <item x="19"/>
        <item x="4"/>
        <item x="7"/>
        <item x="14"/>
        <item x="12"/>
        <item m="1" x="23"/>
        <item x="0"/>
        <item m="1" x="20"/>
        <item x="11"/>
        <item x="9"/>
        <item m="1" x="25"/>
        <item x="1"/>
        <item x="6"/>
        <item x="15"/>
        <item x="10"/>
        <item m="1" x="24"/>
        <item m="1" x="21"/>
        <item x="3"/>
        <item t="default"/>
      </items>
    </pivotField>
    <pivotField dataField="1" numFmtId="44" showAll="0"/>
  </pivotFields>
  <rowFields count="1">
    <field x="2"/>
  </rowFields>
  <rowItems count="21">
    <i>
      <x/>
    </i>
    <i>
      <x v="1"/>
    </i>
    <i>
      <x v="2"/>
    </i>
    <i>
      <x v="3"/>
    </i>
    <i>
      <x v="5"/>
    </i>
    <i>
      <x v="6"/>
    </i>
    <i>
      <x v="7"/>
    </i>
    <i>
      <x v="8"/>
    </i>
    <i>
      <x v="9"/>
    </i>
    <i>
      <x v="10"/>
    </i>
    <i>
      <x v="11"/>
    </i>
    <i>
      <x v="12"/>
    </i>
    <i>
      <x v="14"/>
    </i>
    <i>
      <x v="16"/>
    </i>
    <i>
      <x v="17"/>
    </i>
    <i>
      <x v="19"/>
    </i>
    <i>
      <x v="20"/>
    </i>
    <i>
      <x v="21"/>
    </i>
    <i>
      <x v="22"/>
    </i>
    <i>
      <x v="25"/>
    </i>
    <i t="grand">
      <x/>
    </i>
  </rowItems>
  <colItems count="1">
    <i/>
  </colItems>
  <dataFields count="1">
    <dataField name="Sum of AMOUNT" fld="3" baseField="0" baseItem="0" numFmtId="44"/>
  </dataFields>
  <formats count="128">
    <format dxfId="143">
      <pivotArea dataOnly="0" outline="0" axis="axisValues" fieldPosition="0"/>
    </format>
    <format dxfId="142">
      <pivotArea field="2" type="button" dataOnly="0" labelOnly="1" outline="0" axis="axisRow" fieldPosition="0"/>
    </format>
    <format dxfId="141">
      <pivotArea dataOnly="0" labelOnly="1" outline="0" axis="axisValues" fieldPosition="0"/>
    </format>
    <format dxfId="140">
      <pivotArea dataOnly="0" labelOnly="1" outline="0" axis="axisValues" fieldPosition="0"/>
    </format>
    <format dxfId="139">
      <pivotArea field="2" type="button" dataOnly="0" labelOnly="1" outline="0" axis="axisRow" fieldPosition="0"/>
    </format>
    <format dxfId="138">
      <pivotArea dataOnly="0" labelOnly="1" outline="0" axis="axisValues" fieldPosition="0"/>
    </format>
    <format dxfId="137">
      <pivotArea dataOnly="0" labelOnly="1" outline="0" axis="axisValues" fieldPosition="0"/>
    </format>
    <format dxfId="136">
      <pivotArea field="2" type="button" dataOnly="0" labelOnly="1" outline="0" axis="axisRow" fieldPosition="0"/>
    </format>
    <format dxfId="135">
      <pivotArea dataOnly="0" labelOnly="1" outline="0" axis="axisValues" fieldPosition="0"/>
    </format>
    <format dxfId="134">
      <pivotArea dataOnly="0" labelOnly="1" outline="0" axis="axisValues" fieldPosition="0"/>
    </format>
    <format dxfId="133">
      <pivotArea field="2" type="button" dataOnly="0" labelOnly="1" outline="0" axis="axisRow" fieldPosition="0"/>
    </format>
    <format dxfId="132">
      <pivotArea dataOnly="0" labelOnly="1" outline="0" axis="axisValues" fieldPosition="0"/>
    </format>
    <format dxfId="131">
      <pivotArea dataOnly="0" labelOnly="1" outline="0" axis="axisValues" fieldPosition="0"/>
    </format>
    <format dxfId="130">
      <pivotArea field="2" type="button" dataOnly="0" labelOnly="1" outline="0" axis="axisRow" fieldPosition="0"/>
    </format>
    <format dxfId="129">
      <pivotArea dataOnly="0" labelOnly="1" outline="0" axis="axisValues" fieldPosition="0"/>
    </format>
    <format dxfId="128">
      <pivotArea dataOnly="0" labelOnly="1" outline="0" axis="axisValues" fieldPosition="0"/>
    </format>
    <format dxfId="127">
      <pivotArea field="2" type="button" dataOnly="0" labelOnly="1" outline="0" axis="axisRow" fieldPosition="0"/>
    </format>
    <format dxfId="126">
      <pivotArea dataOnly="0" labelOnly="1" outline="0" axis="axisValues" fieldPosition="0"/>
    </format>
    <format dxfId="125">
      <pivotArea dataOnly="0" labelOnly="1" outline="0" axis="axisValues" fieldPosition="0"/>
    </format>
    <format dxfId="124">
      <pivotArea field="2" type="button" dataOnly="0" labelOnly="1" outline="0" axis="axisRow" fieldPosition="0"/>
    </format>
    <format dxfId="123">
      <pivotArea dataOnly="0" labelOnly="1" outline="0" axis="axisValues" fieldPosition="0"/>
    </format>
    <format dxfId="122">
      <pivotArea dataOnly="0" labelOnly="1" outline="0" axis="axisValues" fieldPosition="0"/>
    </format>
    <format dxfId="121">
      <pivotArea field="2" type="button" dataOnly="0" labelOnly="1" outline="0" axis="axisRow" fieldPosition="0"/>
    </format>
    <format dxfId="120">
      <pivotArea dataOnly="0" labelOnly="1" outline="0" axis="axisValues" fieldPosition="0"/>
    </format>
    <format dxfId="119">
      <pivotArea dataOnly="0" labelOnly="1" outline="0" axis="axisValues" fieldPosition="0"/>
    </format>
    <format dxfId="118">
      <pivotArea field="2" type="button" dataOnly="0" labelOnly="1" outline="0" axis="axisRow" fieldPosition="0"/>
    </format>
    <format dxfId="117">
      <pivotArea dataOnly="0" labelOnly="1" outline="0" axis="axisValues" fieldPosition="0"/>
    </format>
    <format dxfId="116">
      <pivotArea dataOnly="0" labelOnly="1" outline="0" axis="axisValues" fieldPosition="0"/>
    </format>
    <format dxfId="115">
      <pivotArea field="2" type="button" dataOnly="0" labelOnly="1" outline="0" axis="axisRow" fieldPosition="0"/>
    </format>
    <format dxfId="114">
      <pivotArea dataOnly="0" labelOnly="1" outline="0" axis="axisValues" fieldPosition="0"/>
    </format>
    <format dxfId="113">
      <pivotArea dataOnly="0" labelOnly="1" outline="0" axis="axisValues" fieldPosition="0"/>
    </format>
    <format dxfId="112">
      <pivotArea field="2" type="button" dataOnly="0" labelOnly="1" outline="0" axis="axisRow" fieldPosition="0"/>
    </format>
    <format dxfId="111">
      <pivotArea dataOnly="0" labelOnly="1" outline="0" axis="axisValues" fieldPosition="0"/>
    </format>
    <format dxfId="110">
      <pivotArea dataOnly="0" labelOnly="1" outline="0" axis="axisValues" fieldPosition="0"/>
    </format>
    <format dxfId="109">
      <pivotArea field="2" type="button" dataOnly="0" labelOnly="1" outline="0" axis="axisRow" fieldPosition="0"/>
    </format>
    <format dxfId="108">
      <pivotArea dataOnly="0" labelOnly="1" outline="0" axis="axisValues" fieldPosition="0"/>
    </format>
    <format dxfId="107">
      <pivotArea dataOnly="0" labelOnly="1" outline="0" axis="axisValues" fieldPosition="0"/>
    </format>
    <format dxfId="106">
      <pivotArea dataOnly="0" labelOnly="1" fieldPosition="0">
        <references count="1">
          <reference field="2" count="1">
            <x v="0"/>
          </reference>
        </references>
      </pivotArea>
    </format>
    <format dxfId="105">
      <pivotArea field="2" type="button" dataOnly="0" labelOnly="1" outline="0" axis="axisRow" fieldPosition="0"/>
    </format>
    <format dxfId="104">
      <pivotArea dataOnly="0" labelOnly="1" outline="0" axis="axisValues" fieldPosition="0"/>
    </format>
    <format dxfId="103">
      <pivotArea dataOnly="0" labelOnly="1" outline="0" axis="axisValues" fieldPosition="0"/>
    </format>
    <format dxfId="102">
      <pivotArea field="2" type="button" dataOnly="0" labelOnly="1" outline="0" axis="axisRow" fieldPosition="0"/>
    </format>
    <format dxfId="101">
      <pivotArea dataOnly="0" labelOnly="1" outline="0" axis="axisValues" fieldPosition="0"/>
    </format>
    <format dxfId="100">
      <pivotArea dataOnly="0" labelOnly="1" outline="0" axis="axisValues" fieldPosition="0"/>
    </format>
    <format dxfId="99">
      <pivotArea field="2" type="button" dataOnly="0" labelOnly="1" outline="0" axis="axisRow" fieldPosition="0"/>
    </format>
    <format dxfId="98">
      <pivotArea dataOnly="0" labelOnly="1" outline="0" axis="axisValues" fieldPosition="0"/>
    </format>
    <format dxfId="97">
      <pivotArea dataOnly="0" labelOnly="1" outline="0" axis="axisValues" fieldPosition="0"/>
    </format>
    <format dxfId="96">
      <pivotArea field="2" type="button" dataOnly="0" labelOnly="1" outline="0" axis="axisRow" fieldPosition="0"/>
    </format>
    <format dxfId="95">
      <pivotArea dataOnly="0" labelOnly="1" outline="0" axis="axisValues" fieldPosition="0"/>
    </format>
    <format dxfId="94">
      <pivotArea dataOnly="0" labelOnly="1" outline="0" axis="axisValues" fieldPosition="0"/>
    </format>
    <format dxfId="93">
      <pivotArea outline="0" collapsedLevelsAreSubtotals="1" fieldPosition="0"/>
    </format>
    <format dxfId="92">
      <pivotArea outline="0" collapsedLevelsAreSubtotals="1" fieldPosition="0"/>
    </format>
    <format dxfId="91">
      <pivotArea outline="0" collapsedLevelsAreSubtotals="1" fieldPosition="0"/>
    </format>
    <format dxfId="90">
      <pivotArea outline="0" collapsedLevelsAreSubtotals="1" fieldPosition="0"/>
    </format>
    <format dxfId="89">
      <pivotArea outline="0" collapsedLevelsAreSubtotals="1" fieldPosition="0"/>
    </format>
    <format dxfId="88">
      <pivotArea outline="0" collapsedLevelsAreSubtotals="1" fieldPosition="0"/>
    </format>
    <format dxfId="87">
      <pivotArea outline="0" collapsedLevelsAreSubtotals="1" fieldPosition="0"/>
    </format>
    <format dxfId="86">
      <pivotArea collapsedLevelsAreSubtotals="1" fieldPosition="0">
        <references count="1">
          <reference field="2" count="0"/>
        </references>
      </pivotArea>
    </format>
    <format dxfId="85">
      <pivotArea dataOnly="0" labelOnly="1" fieldPosition="0">
        <references count="1">
          <reference field="2" count="0"/>
        </references>
      </pivotArea>
    </format>
    <format dxfId="84">
      <pivotArea collapsedLevelsAreSubtotals="1" fieldPosition="0">
        <references count="1">
          <reference field="2" count="0"/>
        </references>
      </pivotArea>
    </format>
    <format dxfId="83">
      <pivotArea dataOnly="0" labelOnly="1" fieldPosition="0">
        <references count="1">
          <reference field="2" count="0"/>
        </references>
      </pivotArea>
    </format>
    <format dxfId="82">
      <pivotArea field="2" type="button" dataOnly="0" labelOnly="1" outline="0" axis="axisRow" fieldPosition="0"/>
    </format>
    <format dxfId="81">
      <pivotArea dataOnly="0" labelOnly="1" outline="0" axis="axisValues" fieldPosition="0"/>
    </format>
    <format dxfId="80">
      <pivotArea dataOnly="0" labelOnly="1" outline="0" axis="axisValues" fieldPosition="0"/>
    </format>
    <format dxfId="79">
      <pivotArea grandRow="1" outline="0" collapsedLevelsAreSubtotals="1" fieldPosition="0"/>
    </format>
    <format dxfId="78">
      <pivotArea dataOnly="0" labelOnly="1" grandRow="1" outline="0" fieldPosition="0"/>
    </format>
    <format dxfId="77">
      <pivotArea grandRow="1" outline="0" collapsedLevelsAreSubtotals="1" fieldPosition="0"/>
    </format>
    <format dxfId="76">
      <pivotArea dataOnly="0" labelOnly="1" grandRow="1" outline="0" fieldPosition="0"/>
    </format>
    <format dxfId="75">
      <pivotArea collapsedLevelsAreSubtotals="1" fieldPosition="0">
        <references count="1">
          <reference field="2" count="0"/>
        </references>
      </pivotArea>
    </format>
    <format dxfId="74">
      <pivotArea dataOnly="0" labelOnly="1" fieldPosition="0">
        <references count="1">
          <reference field="2" count="0"/>
        </references>
      </pivotArea>
    </format>
    <format dxfId="73">
      <pivotArea dataOnly="0" labelOnly="1" fieldPosition="0">
        <references count="1">
          <reference field="2" count="0"/>
        </references>
      </pivotArea>
    </format>
    <format dxfId="72">
      <pivotArea type="all" dataOnly="0" outline="0" fieldPosition="0"/>
    </format>
    <format dxfId="71">
      <pivotArea outline="0" collapsedLevelsAreSubtotals="1" fieldPosition="0"/>
    </format>
    <format dxfId="70">
      <pivotArea field="2" type="button" dataOnly="0" labelOnly="1" outline="0" axis="axisRow" fieldPosition="0"/>
    </format>
    <format dxfId="69">
      <pivotArea dataOnly="0" labelOnly="1" fieldPosition="0">
        <references count="1">
          <reference field="2" count="0"/>
        </references>
      </pivotArea>
    </format>
    <format dxfId="68">
      <pivotArea dataOnly="0" labelOnly="1" grandRow="1" outline="0" fieldPosition="0"/>
    </format>
    <format dxfId="67">
      <pivotArea dataOnly="0" labelOnly="1" outline="0" axis="axisValues" fieldPosition="0"/>
    </format>
    <format dxfId="66">
      <pivotArea grandRow="1" outline="0" collapsedLevelsAreSubtotals="1" fieldPosition="0"/>
    </format>
    <format dxfId="65">
      <pivotArea collapsedLevelsAreSubtotals="1" fieldPosition="0">
        <references count="1">
          <reference field="2" count="1">
            <x v="0"/>
          </reference>
        </references>
      </pivotArea>
    </format>
    <format dxfId="64">
      <pivotArea collapsedLevelsAreSubtotals="1" fieldPosition="0">
        <references count="1">
          <reference field="2" count="1">
            <x v="0"/>
          </reference>
        </references>
      </pivotArea>
    </format>
    <format dxfId="63">
      <pivotArea type="all" dataOnly="0" outline="0" fieldPosition="0"/>
    </format>
    <format dxfId="62">
      <pivotArea outline="0" collapsedLevelsAreSubtotals="1" fieldPosition="0"/>
    </format>
    <format dxfId="61">
      <pivotArea field="2" type="button" dataOnly="0" labelOnly="1" outline="0" axis="axisRow" fieldPosition="0"/>
    </format>
    <format dxfId="60">
      <pivotArea dataOnly="0" labelOnly="1" fieldPosition="0">
        <references count="1">
          <reference field="2" count="0"/>
        </references>
      </pivotArea>
    </format>
    <format dxfId="59">
      <pivotArea dataOnly="0" labelOnly="1" grandRow="1" outline="0" fieldPosition="0"/>
    </format>
    <format dxfId="58">
      <pivotArea dataOnly="0" labelOnly="1" outline="0" axis="axisValues" fieldPosition="0"/>
    </format>
    <format dxfId="57">
      <pivotArea type="all" dataOnly="0" outline="0" fieldPosition="0"/>
    </format>
    <format dxfId="56">
      <pivotArea outline="0" collapsedLevelsAreSubtotals="1" fieldPosition="0"/>
    </format>
    <format dxfId="55">
      <pivotArea field="2" type="button" dataOnly="0" labelOnly="1" outline="0" axis="axisRow" fieldPosition="0"/>
    </format>
    <format dxfId="54">
      <pivotArea dataOnly="0" labelOnly="1" fieldPosition="0">
        <references count="1">
          <reference field="2" count="0"/>
        </references>
      </pivotArea>
    </format>
    <format dxfId="53">
      <pivotArea dataOnly="0" labelOnly="1" grandRow="1" outline="0" fieldPosition="0"/>
    </format>
    <format dxfId="52">
      <pivotArea dataOnly="0" labelOnly="1" outline="0" axis="axisValues" fieldPosition="0"/>
    </format>
    <format dxfId="51">
      <pivotArea field="2" type="button" dataOnly="0" labelOnly="1" outline="0" axis="axisRow" fieldPosition="0"/>
    </format>
    <format dxfId="50">
      <pivotArea dataOnly="0" labelOnly="1" outline="0" axis="axisValues" fieldPosition="0"/>
    </format>
    <format dxfId="49">
      <pivotArea field="2" type="button" dataOnly="0" labelOnly="1" outline="0" axis="axisRow" fieldPosition="0"/>
    </format>
    <format dxfId="48">
      <pivotArea dataOnly="0" labelOnly="1" outline="0" axis="axisValues" fieldPosition="0"/>
    </format>
    <format dxfId="47">
      <pivotArea field="2" type="button" dataOnly="0" labelOnly="1" outline="0" axis="axisRow" fieldPosition="0"/>
    </format>
    <format dxfId="46">
      <pivotArea dataOnly="0" labelOnly="1" outline="0" axis="axisValues" fieldPosition="0"/>
    </format>
    <format dxfId="45">
      <pivotArea collapsedLevelsAreSubtotals="1" fieldPosition="0">
        <references count="1">
          <reference field="2" count="1">
            <x v="1"/>
          </reference>
        </references>
      </pivotArea>
    </format>
    <format dxfId="44">
      <pivotArea dataOnly="0" labelOnly="1" fieldPosition="0">
        <references count="1">
          <reference field="2" count="1">
            <x v="1"/>
          </reference>
        </references>
      </pivotArea>
    </format>
    <format dxfId="43">
      <pivotArea collapsedLevelsAreSubtotals="1" fieldPosition="0">
        <references count="1">
          <reference field="2" count="1">
            <x v="3"/>
          </reference>
        </references>
      </pivotArea>
    </format>
    <format dxfId="42">
      <pivotArea dataOnly="0" labelOnly="1" fieldPosition="0">
        <references count="1">
          <reference field="2" count="1">
            <x v="3"/>
          </reference>
        </references>
      </pivotArea>
    </format>
    <format dxfId="41">
      <pivotArea collapsedLevelsAreSubtotals="1" fieldPosition="0">
        <references count="1">
          <reference field="2" count="1">
            <x v="6"/>
          </reference>
        </references>
      </pivotArea>
    </format>
    <format dxfId="40">
      <pivotArea dataOnly="0" labelOnly="1" fieldPosition="0">
        <references count="1">
          <reference field="2" count="1">
            <x v="6"/>
          </reference>
        </references>
      </pivotArea>
    </format>
    <format dxfId="39">
      <pivotArea collapsedLevelsAreSubtotals="1" fieldPosition="0">
        <references count="1">
          <reference field="2" count="1">
            <x v="8"/>
          </reference>
        </references>
      </pivotArea>
    </format>
    <format dxfId="38">
      <pivotArea dataOnly="0" labelOnly="1" fieldPosition="0">
        <references count="1">
          <reference field="2" count="1">
            <x v="8"/>
          </reference>
        </references>
      </pivotArea>
    </format>
    <format dxfId="37">
      <pivotArea collapsedLevelsAreSubtotals="1" fieldPosition="0">
        <references count="1">
          <reference field="2" count="1">
            <x v="10"/>
          </reference>
        </references>
      </pivotArea>
    </format>
    <format dxfId="36">
      <pivotArea dataOnly="0" labelOnly="1" fieldPosition="0">
        <references count="1">
          <reference field="2" count="1">
            <x v="10"/>
          </reference>
        </references>
      </pivotArea>
    </format>
    <format dxfId="35">
      <pivotArea collapsedLevelsAreSubtotals="1" fieldPosition="0">
        <references count="1">
          <reference field="2" count="1">
            <x v="12"/>
          </reference>
        </references>
      </pivotArea>
    </format>
    <format dxfId="34">
      <pivotArea dataOnly="0" labelOnly="1" fieldPosition="0">
        <references count="1">
          <reference field="2" count="1">
            <x v="12"/>
          </reference>
        </references>
      </pivotArea>
    </format>
    <format dxfId="33">
      <pivotArea collapsedLevelsAreSubtotals="1" fieldPosition="0">
        <references count="1">
          <reference field="2" count="1">
            <x v="16"/>
          </reference>
        </references>
      </pivotArea>
    </format>
    <format dxfId="32">
      <pivotArea dataOnly="0" labelOnly="1" fieldPosition="0">
        <references count="1">
          <reference field="2" count="1">
            <x v="16"/>
          </reference>
        </references>
      </pivotArea>
    </format>
    <format dxfId="31">
      <pivotArea collapsedLevelsAreSubtotals="1" fieldPosition="0">
        <references count="1">
          <reference field="2" count="1">
            <x v="19"/>
          </reference>
        </references>
      </pivotArea>
    </format>
    <format dxfId="30">
      <pivotArea dataOnly="0" labelOnly="1" fieldPosition="0">
        <references count="1">
          <reference field="2" count="1">
            <x v="19"/>
          </reference>
        </references>
      </pivotArea>
    </format>
    <format dxfId="29">
      <pivotArea collapsedLevelsAreSubtotals="1" fieldPosition="0">
        <references count="1">
          <reference field="2" count="1">
            <x v="25"/>
          </reference>
        </references>
      </pivotArea>
    </format>
    <format dxfId="28">
      <pivotArea dataOnly="0" labelOnly="1" fieldPosition="0">
        <references count="1">
          <reference field="2" count="1">
            <x v="25"/>
          </reference>
        </references>
      </pivotArea>
    </format>
    <format dxfId="27">
      <pivotArea collapsedLevelsAreSubtotals="1" fieldPosition="0">
        <references count="1">
          <reference field="2" count="1">
            <x v="21"/>
          </reference>
        </references>
      </pivotArea>
    </format>
    <format dxfId="26">
      <pivotArea dataOnly="0" labelOnly="1" fieldPosition="0">
        <references count="1">
          <reference field="2" count="1">
            <x v="21"/>
          </reference>
        </references>
      </pivotArea>
    </format>
    <format dxfId="25">
      <pivotArea dataOnly="0" labelOnly="1" outline="0" axis="axisValues" fieldPosition="0"/>
    </format>
    <format dxfId="24">
      <pivotArea field="2" type="button" dataOnly="0" labelOnly="1" outline="0" axis="axisRow" fieldPosition="0"/>
    </format>
    <format dxfId="23">
      <pivotArea dataOnly="0" labelOnly="1" fieldPosition="0">
        <references count="1">
          <reference field="2" count="0"/>
        </references>
      </pivotArea>
    </format>
    <format dxfId="22">
      <pivotArea dataOnly="0" labelOnly="1" grandRow="1" outline="0" fieldPosition="0"/>
    </format>
    <format dxfId="21">
      <pivotArea field="2" type="button" dataOnly="0" labelOnly="1" outline="0" axis="axisRow" fieldPosition="0"/>
    </format>
    <format dxfId="20">
      <pivotArea dataOnly="0" labelOnly="1" fieldPosition="0">
        <references count="1">
          <reference field="2" count="0"/>
        </references>
      </pivotArea>
    </format>
    <format dxfId="19">
      <pivotArea dataOnly="0" labelOnly="1" grandRow="1" outline="0" fieldPosition="0"/>
    </format>
    <format dxfId="18">
      <pivotArea field="2" type="button" dataOnly="0" labelOnly="1" outline="0" axis="axisRow" fieldPosition="0"/>
    </format>
    <format dxfId="17">
      <pivotArea dataOnly="0" labelOnly="1" fieldPosition="0">
        <references count="1">
          <reference field="2" count="0"/>
        </references>
      </pivotArea>
    </format>
    <format dxfId="16">
      <pivotArea dataOnly="0" labelOnly="1" grandRow="1" outline="0" fieldPosition="0"/>
    </format>
  </formats>
  <pivotTableStyleInfo name="PivotStyleDark13" showRowHeaders="1" showColHeaders="1" showRowStripes="0" showColStripes="0" showLastColumn="1"/>
  <extLst>
    <ext xmlns:x14="http://schemas.microsoft.com/office/spreadsheetml/2009/9/main" uri="{962EF5D1-5CA2-4c93-8EF4-DBF5C05439D2}">
      <x14:pivotTableDefinition xmlns:xm="http://schemas.microsoft.com/office/excel/2006/main" altTextSummary="Expenditure totals grouped by description "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CategoryTotals"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3:C13" firstHeaderRow="1" firstDataRow="1" firstDataCol="1"/>
  <pivotFields count="4">
    <pivotField numFmtId="14" showAll="0"/>
    <pivotField axis="axisRow" showAll="0">
      <items count="10">
        <item x="4"/>
        <item x="2"/>
        <item x="3"/>
        <item x="1"/>
        <item x="5"/>
        <item x="0"/>
        <item x="6"/>
        <item x="7"/>
        <item x="8"/>
        <item t="default"/>
      </items>
    </pivotField>
    <pivotField showAll="0"/>
    <pivotField dataField="1" numFmtId="44" showAll="0"/>
  </pivotFields>
  <rowFields count="1">
    <field x="1"/>
  </rowFields>
  <rowItems count="10">
    <i>
      <x/>
    </i>
    <i>
      <x v="1"/>
    </i>
    <i>
      <x v="2"/>
    </i>
    <i>
      <x v="3"/>
    </i>
    <i>
      <x v="4"/>
    </i>
    <i>
      <x v="5"/>
    </i>
    <i>
      <x v="6"/>
    </i>
    <i>
      <x v="7"/>
    </i>
    <i>
      <x v="8"/>
    </i>
    <i t="grand">
      <x/>
    </i>
  </rowItems>
  <colItems count="1">
    <i/>
  </colItems>
  <dataFields count="1">
    <dataField name="Sum of AMOUNT" fld="3" baseField="0" baseItem="0" numFmtId="42"/>
  </dataFields>
  <formats count="1">
    <format dxfId="0">
      <pivotArea outline="0" collapsedLevelsAreSubtotals="1" fieldPosition="0"/>
    </format>
  </formats>
  <chartFormats count="10">
    <chartFormat chart="2" format="33" series="1">
      <pivotArea type="data" outline="0" fieldPosition="0">
        <references count="1">
          <reference field="4294967294" count="1" selected="0">
            <x v="0"/>
          </reference>
        </references>
      </pivotArea>
    </chartFormat>
    <chartFormat chart="2" format="34">
      <pivotArea type="data" outline="0" fieldPosition="0">
        <references count="2">
          <reference field="4294967294" count="1" selected="0">
            <x v="0"/>
          </reference>
          <reference field="1" count="1" selected="0">
            <x v="0"/>
          </reference>
        </references>
      </pivotArea>
    </chartFormat>
    <chartFormat chart="2" format="35">
      <pivotArea type="data" outline="0" fieldPosition="0">
        <references count="2">
          <reference field="4294967294" count="1" selected="0">
            <x v="0"/>
          </reference>
          <reference field="1" count="1" selected="0">
            <x v="1"/>
          </reference>
        </references>
      </pivotArea>
    </chartFormat>
    <chartFormat chart="2" format="36">
      <pivotArea type="data" outline="0" fieldPosition="0">
        <references count="2">
          <reference field="4294967294" count="1" selected="0">
            <x v="0"/>
          </reference>
          <reference field="1" count="1" selected="0">
            <x v="2"/>
          </reference>
        </references>
      </pivotArea>
    </chartFormat>
    <chartFormat chart="2" format="37">
      <pivotArea type="data" outline="0" fieldPosition="0">
        <references count="2">
          <reference field="4294967294" count="1" selected="0">
            <x v="0"/>
          </reference>
          <reference field="1" count="1" selected="0">
            <x v="3"/>
          </reference>
        </references>
      </pivotArea>
    </chartFormat>
    <chartFormat chart="2" format="38">
      <pivotArea type="data" outline="0" fieldPosition="0">
        <references count="2">
          <reference field="4294967294" count="1" selected="0">
            <x v="0"/>
          </reference>
          <reference field="1" count="1" selected="0">
            <x v="4"/>
          </reference>
        </references>
      </pivotArea>
    </chartFormat>
    <chartFormat chart="2" format="39">
      <pivotArea type="data" outline="0" fieldPosition="0">
        <references count="2">
          <reference field="4294967294" count="1" selected="0">
            <x v="0"/>
          </reference>
          <reference field="1" count="1" selected="0">
            <x v="5"/>
          </reference>
        </references>
      </pivotArea>
    </chartFormat>
    <chartFormat chart="2" format="40">
      <pivotArea type="data" outline="0" fieldPosition="0">
        <references count="2">
          <reference field="4294967294" count="1" selected="0">
            <x v="0"/>
          </reference>
          <reference field="1" count="1" selected="0">
            <x v="6"/>
          </reference>
        </references>
      </pivotArea>
    </chartFormat>
    <chartFormat chart="2" format="41">
      <pivotArea type="data" outline="0" fieldPosition="0">
        <references count="2">
          <reference field="4294967294" count="1" selected="0">
            <x v="0"/>
          </reference>
          <reference field="1" count="1" selected="0">
            <x v="7"/>
          </reference>
        </references>
      </pivotArea>
    </chartFormat>
    <chartFormat chart="2" format="42">
      <pivotArea type="data" outline="0" fieldPosition="0">
        <references count="2">
          <reference field="4294967294" count="1" selected="0">
            <x v="0"/>
          </reference>
          <reference field="1" count="1" selected="0">
            <x v="8"/>
          </reference>
        </references>
      </pivotArea>
    </chartFormat>
  </chartFormats>
  <pivotTableStyleInfo name="Semi Budget PivotTable" showRowHeaders="1" showColHeaders="1" showRowStripes="0" showColStripes="0" showLastColumn="1"/>
  <extLst>
    <ext xmlns:x14="http://schemas.microsoft.com/office/spreadsheetml/2009/9/main" uri="{962EF5D1-5CA2-4c93-8EF4-DBF5C05439D2}">
      <x14:pivotTableDefinition xmlns:xm="http://schemas.microsoft.com/office/excel/2006/main" altTextSummary="A summary of each category total"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pivotTables>
    <pivotTable tabId="3" name="Expenditures"/>
  </pivotTables>
  <data>
    <tabular pivotCacheId="3">
      <items count="9">
        <i x="4" s="1"/>
        <i x="2" s="1"/>
        <i x="3" s="1"/>
        <i x="1" s="1"/>
        <i x="5" s="1"/>
        <i x="0" s="1"/>
        <i x="6" s="1"/>
        <i x="7" s="1"/>
        <i x="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SCRIPTION" xr10:uid="{00000000-0013-0000-FFFF-FFFF02000000}" sourceName="DESCRIPTION">
  <pivotTables>
    <pivotTable tabId="3" name="Expenditures"/>
  </pivotTables>
  <data>
    <tabular pivotCacheId="3">
      <items count="26">
        <i x="16" s="1"/>
        <i x="17" s="1"/>
        <i x="18" s="1"/>
        <i x="5" s="1"/>
        <i x="8" s="1"/>
        <i x="2" s="1"/>
        <i x="13" s="1"/>
        <i x="19" s="1"/>
        <i x="4" s="1"/>
        <i x="7" s="1"/>
        <i x="14" s="1"/>
        <i x="12" s="1"/>
        <i x="0" s="1"/>
        <i x="11" s="1"/>
        <i x="9" s="1"/>
        <i x="1" s="1"/>
        <i x="6" s="1"/>
        <i x="15" s="1"/>
        <i x="10" s="1"/>
        <i x="3" s="1"/>
        <i x="22" s="1" nd="1"/>
        <i x="23" s="1" nd="1"/>
        <i x="20" s="1" nd="1"/>
        <i x="25" s="1" nd="1"/>
        <i x="24" s="1" nd="1"/>
        <i x="2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CATEGORY" columnCount="2" rowHeight="188383"/>
  <slicer name="DESCRIPTION" xr10:uid="{00000000-0014-0000-FFFF-FFFF02000000}" cache="Slicer_DESCRIPTION" caption="DESCRIPTION" columnCount="2" rowHeight="1883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shboard" displayName="Dashboard" ref="A11:N15" totalsRowShown="0" headerRowDxfId="175" dataDxfId="174" tableBorderDxfId="173" totalsRowBorderDxfId="172" headerRowCellStyle="Normal">
  <autoFilter ref="A11:N15" xr:uid="{00000000-0009-0000-0100-000001000000}"/>
  <tableColumns count="14">
    <tableColumn id="1" xr3:uid="{00000000-0010-0000-0000-000001000000}" name="Category" dataDxfId="171"/>
    <tableColumn id="2" xr3:uid="{00000000-0010-0000-0000-000002000000}" name="JANUARY" dataDxfId="170"/>
    <tableColumn id="3" xr3:uid="{00000000-0010-0000-0000-000003000000}" name="FEBRUARY" dataDxfId="169"/>
    <tableColumn id="4" xr3:uid="{00000000-0010-0000-0000-000004000000}" name="MARCH" dataDxfId="168"/>
    <tableColumn id="5" xr3:uid="{00000000-0010-0000-0000-000005000000}" name="APRIL" dataDxfId="167"/>
    <tableColumn id="6" xr3:uid="{00000000-0010-0000-0000-000006000000}" name="MAY" dataDxfId="166"/>
    <tableColumn id="7" xr3:uid="{00000000-0010-0000-0000-000007000000}" name="JUNE" dataDxfId="165"/>
    <tableColumn id="8" xr3:uid="{00000000-0010-0000-0000-000008000000}" name="JULY" dataDxfId="164"/>
    <tableColumn id="9" xr3:uid="{00000000-0010-0000-0000-000009000000}" name="AUGUST" dataDxfId="163"/>
    <tableColumn id="10" xr3:uid="{00000000-0010-0000-0000-00000A000000}" name="SEPTEMBER" dataDxfId="162"/>
    <tableColumn id="11" xr3:uid="{00000000-0010-0000-0000-00000B000000}" name="OCTOBER" dataDxfId="161"/>
    <tableColumn id="12" xr3:uid="{00000000-0010-0000-0000-00000C000000}" name="NOVEMBER" dataDxfId="160"/>
    <tableColumn id="13" xr3:uid="{00000000-0010-0000-0000-00000D000000}" name="DECEMBER" dataDxfId="159"/>
    <tableColumn id="14" xr3:uid="{00000000-0010-0000-0000-00000E000000}" name="Sparkline" dataDxfId="158"/>
  </tableColumns>
  <tableStyleInfo name="TableStyleMedium1" showFirstColumn="1" showLastColumn="1" showRowStripes="1" showColumnStripes="0"/>
  <extLst>
    <ext xmlns:x14="http://schemas.microsoft.com/office/spreadsheetml/2009/9/main" uri="{504A1905-F514-4f6f-8877-14C23A59335A}">
      <x14:table altTextSummary="An overview of income and expenditures broken out by the first and last halves of each month with trendlines in the last colum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xpenditures" displayName="Expenditures" ref="E6:H31" totalsRowShown="0" headerRowDxfId="157" dataDxfId="155" headerRowBorderDxfId="156" headerRowCellStyle="60% - Accent3">
  <autoFilter ref="E6:H31" xr:uid="{00000000-0009-0000-0100-000002000000}"/>
  <tableColumns count="4">
    <tableColumn id="3" xr3:uid="{00000000-0010-0000-0100-000003000000}" name="DATE" dataDxfId="154" dataCellStyle="Date"/>
    <tableColumn id="1" xr3:uid="{00000000-0010-0000-0100-000001000000}" name="CATEGORY" dataDxfId="153" dataCellStyle="Table details"/>
    <tableColumn id="4" xr3:uid="{00000000-0010-0000-0100-000004000000}" name="DESCRIPTION" dataDxfId="152" dataCellStyle="Table details"/>
    <tableColumn id="2" xr3:uid="{00000000-0010-0000-0100-000002000000}" name="AMOUNT" dataDxfId="151" dataCellStyle="Currency"/>
  </tableColumns>
  <tableStyleInfo name="Expenditures" showFirstColumn="0" showLastColumn="0" showRowStripes="1" showColumnStripes="0"/>
  <extLst>
    <ext xmlns:x14="http://schemas.microsoft.com/office/spreadsheetml/2009/9/main" uri="{504A1905-F514-4f6f-8877-14C23A59335A}">
      <x14:table altTextSummary="Enter Date and Amount, and select Category and Description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come" displayName="Income" ref="A6:C16" headerRowDxfId="150" dataDxfId="148" totalsRowDxfId="147" headerRowBorderDxfId="149" headerRowCellStyle="60% - Accent5">
  <autoFilter ref="A6:C16" xr:uid="{00000000-0009-0000-0100-000003000000}"/>
  <tableColumns count="3">
    <tableColumn id="1" xr3:uid="{00000000-0010-0000-0200-000001000000}" name="DATE" totalsRowLabel="Total" dataDxfId="146" dataCellStyle="Date"/>
    <tableColumn id="3" xr3:uid="{00000000-0010-0000-0200-000003000000}" name="DESCRIPTION" dataDxfId="145" dataCellStyle="Table details"/>
    <tableColumn id="2" xr3:uid="{00000000-0010-0000-0200-000002000000}" name="AMOUNT" totalsRowFunction="sum" dataDxfId="144" dataCellStyle="Currency"/>
  </tableColumns>
  <tableStyleInfo name="Income" showFirstColumn="0" showLastColumn="0" showRowStripes="1" showColumnStripes="0"/>
  <extLst>
    <ext xmlns:x14="http://schemas.microsoft.com/office/spreadsheetml/2009/9/main" uri="{504A1905-F514-4f6f-8877-14C23A59335A}">
      <x14:table altTextSummary="Enter Date, Description of income, and Amount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CategoryInfo" displayName="CategoryInfo" ref="A7:L21" headerRowDxfId="15" dataDxfId="14" totalsRowDxfId="13" dataCellStyle="Table details">
  <autoFilter ref="A7:L21" xr:uid="{00000000-0009-0000-0100-000009000000}"/>
  <tableColumns count="12">
    <tableColumn id="1" xr3:uid="{00000000-0010-0000-0300-000001000000}" name="Household" dataDxfId="12" dataCellStyle="Table details"/>
    <tableColumn id="2" xr3:uid="{00000000-0010-0000-0300-000002000000}" name="Entertainment" dataDxfId="11" dataCellStyle="Table details"/>
    <tableColumn id="3" xr3:uid="{00000000-0010-0000-0300-000003000000}" name="Food" dataDxfId="10" dataCellStyle="Table details"/>
    <tableColumn id="4" xr3:uid="{00000000-0010-0000-0300-000004000000}" name="Gifts/Donations" dataDxfId="9" dataCellStyle="Table details"/>
    <tableColumn id="5" xr3:uid="{00000000-0010-0000-0300-000005000000}" name="Children" dataDxfId="8" dataCellStyle="Table details"/>
    <tableColumn id="6" xr3:uid="{00000000-0010-0000-0300-000006000000}" name="Investment Accounts" dataDxfId="7" dataCellStyle="Table details"/>
    <tableColumn id="7" xr3:uid="{00000000-0010-0000-0300-000007000000}" name="Medical" dataDxfId="6" dataCellStyle="Table details"/>
    <tableColumn id="8" xr3:uid="{00000000-0010-0000-0300-000008000000}" name="Other" dataDxfId="5" dataCellStyle="Table details"/>
    <tableColumn id="9" xr3:uid="{00000000-0010-0000-0300-000009000000}" name="Personal" dataDxfId="4" dataCellStyle="Table details"/>
    <tableColumn id="10" xr3:uid="{00000000-0010-0000-0300-00000A000000}" name="Pets" dataDxfId="3" dataCellStyle="Table details"/>
    <tableColumn id="11" xr3:uid="{00000000-0010-0000-0300-00000B000000}" name="Taxes/Legal" dataDxfId="2" dataCellStyle="Table details"/>
    <tableColumn id="12" xr3:uid="{00000000-0010-0000-0300-00000C000000}" name="Transportation" dataDxfId="1" dataCellStyle="Table details"/>
  </tableColumns>
  <tableStyleInfo name="Data Lists" showFirstColumn="0" showLastColumn="0" showRowStripes="1" showColumnStripes="0"/>
  <extLst>
    <ext xmlns:x14="http://schemas.microsoft.com/office/spreadsheetml/2009/9/main" uri="{504A1905-F514-4f6f-8877-14C23A59335A}">
      <x14:table altTextSummary="This table contains categories used to populate the drop-down lists in the Expenditures table on the Expenditures &amp; Income sheet. Modify the category names or the descriptions below each category to update the lists"/>
    </ext>
  </extLst>
</table>
</file>

<file path=xl/theme/theme1.xml><?xml version="1.0" encoding="utf-8"?>
<a:theme xmlns:a="http://schemas.openxmlformats.org/drawingml/2006/main" name="Office Theme">
  <a:themeElements>
    <a:clrScheme name="Custom 16">
      <a:dk1>
        <a:srgbClr val="151515"/>
      </a:dk1>
      <a:lt1>
        <a:srgbClr val="FFFFFF"/>
      </a:lt1>
      <a:dk2>
        <a:srgbClr val="1C1C1C"/>
      </a:dk2>
      <a:lt2>
        <a:srgbClr val="FFFFFF"/>
      </a:lt2>
      <a:accent1>
        <a:srgbClr val="F3D569"/>
      </a:accent1>
      <a:accent2>
        <a:srgbClr val="5B85AA"/>
      </a:accent2>
      <a:accent3>
        <a:srgbClr val="ECBE18"/>
      </a:accent3>
      <a:accent4>
        <a:srgbClr val="9CB5CB"/>
      </a:accent4>
      <a:accent5>
        <a:srgbClr val="2C4255"/>
      </a:accent5>
      <a:accent6>
        <a:srgbClr val="F7E5A4"/>
      </a:accent6>
      <a:hlink>
        <a:srgbClr val="5B85AA"/>
      </a:hlink>
      <a:folHlink>
        <a:srgbClr val="5B85AA"/>
      </a:folHlink>
    </a:clrScheme>
    <a:fontScheme name="Custom 17">
      <a:majorFont>
        <a:latin typeface="Tw Cen MT"/>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00000000-0013-0000-FFFF-FFFF03000000}" sourceName="DATE">
  <pivotTables>
    <pivotTable tabId="3" name="Expenditures"/>
  </pivotTables>
  <state minimalRefreshVersion="6" lastRefreshVersion="6" pivotCacheId="3" filterType="unknown">
    <bounds startDate="2022-01-01T00:00:00" endDate="2023-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00000000-0014-0000-FFFF-FFFF03000000}" cache="NativeTimeline_DATE" caption="DATE" level="2" selectionLevel="2" scrollPosition="2022-01-01T00:00:00" style="TimeSlicerStyleLight5"/>
</timeline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5" Type="http://schemas.microsoft.com/office/2011/relationships/timeline" Target="../timelines/timelin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499984740745262"/>
    <pageSetUpPr autoPageBreaks="0"/>
  </sheetPr>
  <dimension ref="A1:N24"/>
  <sheetViews>
    <sheetView showGridLines="0" view="pageBreakPreview" zoomScale="20" zoomScaleNormal="60" zoomScaleSheetLayoutView="20" workbookViewId="0">
      <selection sqref="A1:N1"/>
    </sheetView>
  </sheetViews>
  <sheetFormatPr defaultColWidth="9.44140625" defaultRowHeight="14.25"/>
  <cols>
    <col min="1" max="1" width="22.44140625" style="17" customWidth="1"/>
    <col min="2" max="2" width="13.77734375" style="19" customWidth="1"/>
    <col min="3" max="14" width="13.77734375" style="17" customWidth="1"/>
    <col min="15" max="15" width="2.77734375" style="17" customWidth="1"/>
    <col min="16" max="16384" width="9.44140625" style="17"/>
  </cols>
  <sheetData>
    <row r="1" spans="1:14" ht="84.95" customHeight="1">
      <c r="A1" s="129" t="s">
        <v>103</v>
      </c>
      <c r="B1" s="129"/>
      <c r="C1" s="129"/>
      <c r="D1" s="129"/>
      <c r="E1" s="129"/>
      <c r="F1" s="129"/>
      <c r="G1" s="129"/>
      <c r="H1" s="129"/>
      <c r="I1" s="129"/>
      <c r="J1" s="129"/>
      <c r="K1" s="129"/>
      <c r="L1" s="129"/>
      <c r="M1" s="129"/>
      <c r="N1" s="129"/>
    </row>
    <row r="2" spans="1:14" ht="50.1" customHeight="1">
      <c r="A2" s="25"/>
      <c r="B2" s="25"/>
      <c r="C2" s="25"/>
      <c r="D2" s="25"/>
      <c r="E2" s="25"/>
      <c r="F2" s="25"/>
      <c r="G2" s="25"/>
      <c r="H2" s="25"/>
      <c r="I2" s="25"/>
      <c r="J2" s="25"/>
      <c r="K2" s="25"/>
      <c r="L2" s="25"/>
      <c r="M2" s="25"/>
      <c r="N2" s="25"/>
    </row>
    <row r="3" spans="1:14" ht="50.1" customHeight="1">
      <c r="A3" s="113" t="s">
        <v>100</v>
      </c>
      <c r="B3" s="113"/>
      <c r="C3" s="113"/>
      <c r="D3" s="113"/>
      <c r="E3" s="113"/>
      <c r="F3" s="113"/>
      <c r="G3" s="113"/>
      <c r="H3" s="113"/>
      <c r="I3" s="113"/>
      <c r="J3" s="113"/>
      <c r="K3" s="113"/>
      <c r="L3" s="113"/>
      <c r="M3" s="113"/>
      <c r="N3" s="113"/>
    </row>
    <row r="4" spans="1:14" ht="50.1" customHeight="1">
      <c r="A4" s="16"/>
      <c r="B4" s="16"/>
      <c r="C4" s="16"/>
      <c r="D4" s="26"/>
      <c r="E4" s="16"/>
      <c r="F4" s="16"/>
      <c r="G4" s="16"/>
      <c r="H4" s="16"/>
      <c r="I4" s="16"/>
      <c r="J4" s="16"/>
      <c r="K4" s="16"/>
      <c r="L4" s="16"/>
      <c r="M4" s="16"/>
      <c r="N4" s="16"/>
    </row>
    <row r="5" spans="1:14" ht="50.1" customHeight="1">
      <c r="A5" s="111" t="str">
        <f>CHOOSE(MonthNumber,"JANUARY","FEBRUARY","MARCH","APRIL","MAY","JUNE","JULY","AUGUST","SEPTEMBER","OCTOBER","NOVEMBER","DECEMBER")</f>
        <v>DECEMBER</v>
      </c>
      <c r="B5" s="112">
        <v>12</v>
      </c>
      <c r="C5" s="112"/>
      <c r="D5" s="112"/>
      <c r="E5" s="112"/>
      <c r="F5" s="112"/>
      <c r="G5" s="112"/>
      <c r="H5" s="22">
        <f ca="1">YEAR(TODAY())</f>
        <v>2022</v>
      </c>
      <c r="I5" s="23"/>
      <c r="J5" s="23"/>
      <c r="K5" s="24"/>
      <c r="L5" s="23"/>
      <c r="M5" s="23"/>
      <c r="N5" s="23"/>
    </row>
    <row r="6" spans="1:14" s="18" customFormat="1" ht="50.1" customHeight="1">
      <c r="A6" s="105" t="s">
        <v>67</v>
      </c>
      <c r="B6" s="105"/>
      <c r="C6" s="105"/>
      <c r="D6" s="105"/>
      <c r="E6" s="105"/>
      <c r="F6" s="106"/>
      <c r="G6" s="106"/>
      <c r="H6" s="106" t="s">
        <v>68</v>
      </c>
      <c r="I6" s="106"/>
      <c r="J6" s="27"/>
      <c r="K6" s="28"/>
      <c r="L6" s="28"/>
      <c r="M6" s="28"/>
      <c r="N6" s="28"/>
    </row>
    <row r="7" spans="1:14" s="18" customFormat="1" ht="50.1" customHeight="1">
      <c r="A7" s="98" t="s">
        <v>6</v>
      </c>
      <c r="B7" s="99"/>
      <c r="C7" s="100">
        <f ca="1">MonthlyExpendituresTotals</f>
        <v>0</v>
      </c>
      <c r="D7" s="99"/>
      <c r="E7" s="97"/>
      <c r="F7" s="28"/>
      <c r="G7" s="27"/>
      <c r="H7" s="101" t="s">
        <v>6</v>
      </c>
      <c r="I7" s="101"/>
      <c r="J7" s="102"/>
      <c r="K7" s="103">
        <f ca="1">AnnualExpendituresTotals</f>
        <v>4142</v>
      </c>
      <c r="L7" s="102"/>
      <c r="M7" s="28"/>
      <c r="N7" s="28"/>
    </row>
    <row r="8" spans="1:14" s="18" customFormat="1" ht="50.1" customHeight="1">
      <c r="A8" s="98" t="s">
        <v>5</v>
      </c>
      <c r="B8" s="99"/>
      <c r="C8" s="100">
        <f ca="1">MonthlyIncomeTotals</f>
        <v>0</v>
      </c>
      <c r="D8" s="99"/>
      <c r="E8" s="97"/>
      <c r="F8" s="28"/>
      <c r="G8" s="27"/>
      <c r="H8" s="101" t="s">
        <v>5</v>
      </c>
      <c r="I8" s="101"/>
      <c r="J8" s="102"/>
      <c r="K8" s="104">
        <f ca="1">AnnualIncomeTotals</f>
        <v>13200</v>
      </c>
      <c r="L8" s="102"/>
      <c r="M8" s="28"/>
      <c r="N8" s="28"/>
    </row>
    <row r="9" spans="1:14" ht="64.5" customHeight="1">
      <c r="A9" s="27"/>
      <c r="B9" s="29"/>
      <c r="C9" s="27"/>
      <c r="D9" s="27"/>
      <c r="E9" s="27"/>
      <c r="F9" s="27"/>
      <c r="G9" s="27"/>
      <c r="H9" s="27"/>
      <c r="I9" s="27"/>
      <c r="J9" s="27"/>
      <c r="K9" s="27"/>
      <c r="L9" s="27"/>
      <c r="M9" s="27"/>
      <c r="N9" s="27"/>
    </row>
    <row r="10" spans="1:14" ht="74.25" customHeight="1" thickBot="1">
      <c r="A10" s="20"/>
      <c r="C10" s="20"/>
      <c r="D10" s="20"/>
      <c r="E10" s="20"/>
      <c r="F10" s="20"/>
      <c r="G10" s="20"/>
      <c r="H10" s="20"/>
      <c r="I10" s="20"/>
      <c r="J10" s="20"/>
      <c r="K10" s="20"/>
      <c r="L10" s="20"/>
      <c r="M10" s="20"/>
    </row>
    <row r="11" spans="1:14" s="83" customFormat="1" ht="50.1" customHeight="1" thickBot="1">
      <c r="A11" s="80" t="s">
        <v>95</v>
      </c>
      <c r="B11" s="81" t="s">
        <v>54</v>
      </c>
      <c r="C11" s="81" t="s">
        <v>55</v>
      </c>
      <c r="D11" s="81" t="s">
        <v>56</v>
      </c>
      <c r="E11" s="81" t="s">
        <v>57</v>
      </c>
      <c r="F11" s="81" t="s">
        <v>58</v>
      </c>
      <c r="G11" s="81" t="s">
        <v>59</v>
      </c>
      <c r="H11" s="81" t="s">
        <v>60</v>
      </c>
      <c r="I11" s="81" t="s">
        <v>61</v>
      </c>
      <c r="J11" s="81" t="s">
        <v>62</v>
      </c>
      <c r="K11" s="81" t="s">
        <v>63</v>
      </c>
      <c r="L11" s="81" t="s">
        <v>64</v>
      </c>
      <c r="M11" s="81" t="s">
        <v>65</v>
      </c>
      <c r="N11" s="82" t="s">
        <v>99</v>
      </c>
    </row>
    <row r="12" spans="1:14" ht="50.1" customHeight="1" thickBot="1">
      <c r="A12" s="84" t="s">
        <v>51</v>
      </c>
      <c r="B12" s="85">
        <f ca="1">SUMIFS(Income[AMOUNT],Income[DATE],"&lt;="&amp;DtMiddle,Income[DATE],"&gt;="&amp;DtStart)</f>
        <v>0</v>
      </c>
      <c r="C12" s="85">
        <f ca="1">SUMIFS(Income[AMOUNT],Income[DATE],"&lt;="&amp;DtMiddle,Income[DATE],"&gt;="&amp;DtStart)</f>
        <v>0</v>
      </c>
      <c r="D12" s="86">
        <f ca="1">SUMIFS(Income[AMOUNT],Income[DATE],"&lt;="&amp;DtMiddle,Income[DATE],"&gt;="&amp;DtStart)</f>
        <v>0</v>
      </c>
      <c r="E12" s="86">
        <f ca="1">SUMIFS(Income[AMOUNT],Income[DATE],"&lt;="&amp;DtMiddle,Income[DATE],"&gt;="&amp;DtStart)</f>
        <v>0</v>
      </c>
      <c r="F12" s="86">
        <f ca="1">SUMIFS(Income[AMOUNT],Income[DATE],"&lt;="&amp;DtMiddle,Income[DATE],"&gt;="&amp;DtStart)</f>
        <v>0</v>
      </c>
      <c r="G12" s="86">
        <f ca="1">SUMIFS(Income[AMOUNT],Income[DATE],"&lt;="&amp;DtMiddle,Income[DATE],"&gt;="&amp;DtStart)</f>
        <v>0</v>
      </c>
      <c r="H12" s="86">
        <f ca="1">SUMIFS(Income[AMOUNT],Income[DATE],"&lt;="&amp;DtMiddle,Income[DATE],"&gt;="&amp;DtStart)</f>
        <v>0</v>
      </c>
      <c r="I12" s="86">
        <f ca="1">SUMIFS(Income[AMOUNT],Income[DATE],"&lt;="&amp;DtMiddle,Income[DATE],"&gt;="&amp;DtStart)</f>
        <v>4400</v>
      </c>
      <c r="J12" s="86">
        <f ca="1">SUMIFS(Income[AMOUNT],Income[DATE],"&lt;="&amp;DtMiddle,Income[DATE],"&gt;="&amp;DtStart)</f>
        <v>3100</v>
      </c>
      <c r="K12" s="86">
        <f ca="1">SUMIFS(Income[AMOUNT],Income[DATE],"&lt;="&amp;DtMiddle,Income[DATE],"&gt;="&amp;DtStart)</f>
        <v>500</v>
      </c>
      <c r="L12" s="86">
        <f ca="1">SUMIFS(Income[AMOUNT],Income[DATE],"&lt;="&amp;DtMiddle,Income[DATE],"&gt;="&amp;DtStart)</f>
        <v>0</v>
      </c>
      <c r="M12" s="86">
        <f ca="1">SUMIFS(Income[AMOUNT],Income[DATE],"&lt;="&amp;DtMiddle,Income[DATE],"&gt;="&amp;DtStart)</f>
        <v>0</v>
      </c>
      <c r="N12" s="87"/>
    </row>
    <row r="13" spans="1:14" ht="50.1" customHeight="1" thickBot="1">
      <c r="A13" s="88" t="s">
        <v>52</v>
      </c>
      <c r="B13" s="89">
        <f ca="1">SUMIFS(Income[AMOUNT],Income[DATE],"&lt;="&amp;DtEnd,Income[DATE],"&gt;="&amp;DtMiddle+1)</f>
        <v>0</v>
      </c>
      <c r="C13" s="89">
        <f ca="1">SUMIFS(Income[AMOUNT],Income[DATE],"&lt;="&amp;DtEnd,Income[DATE],"&gt;="&amp;DtMiddle+1)</f>
        <v>0</v>
      </c>
      <c r="D13" s="90">
        <f ca="1">SUMIFS(Income[AMOUNT],Income[DATE],"&lt;="&amp;DtEnd,Income[DATE],"&gt;="&amp;DtMiddle+1)</f>
        <v>0</v>
      </c>
      <c r="E13" s="90">
        <f ca="1">SUMIFS(Income[AMOUNT],Income[DATE],"&lt;="&amp;DtEnd,Income[DATE],"&gt;="&amp;DtMiddle+1)</f>
        <v>0</v>
      </c>
      <c r="F13" s="90">
        <f ca="1">SUMIFS(Income[AMOUNT],Income[DATE],"&lt;="&amp;DtEnd,Income[DATE],"&gt;="&amp;DtMiddle+1)</f>
        <v>0</v>
      </c>
      <c r="G13" s="90">
        <f ca="1">SUMIFS(Income[AMOUNT],Income[DATE],"&lt;="&amp;DtEnd,Income[DATE],"&gt;="&amp;DtMiddle+1)</f>
        <v>0</v>
      </c>
      <c r="H13" s="90">
        <f ca="1">SUMIFS(Income[AMOUNT],Income[DATE],"&lt;="&amp;DtEnd,Income[DATE],"&gt;="&amp;DtMiddle+1)</f>
        <v>0</v>
      </c>
      <c r="I13" s="90">
        <f ca="1">SUMIFS(Income[AMOUNT],Income[DATE],"&lt;="&amp;DtEnd,Income[DATE],"&gt;="&amp;DtMiddle+1)</f>
        <v>2600</v>
      </c>
      <c r="J13" s="90">
        <f ca="1">SUMIFS(Income[AMOUNT],Income[DATE],"&lt;="&amp;DtEnd,Income[DATE],"&gt;="&amp;DtMiddle+1)</f>
        <v>2600</v>
      </c>
      <c r="K13" s="90">
        <f ca="1">SUMIFS(Income[AMOUNT],Income[DATE],"&lt;="&amp;DtEnd,Income[DATE],"&gt;="&amp;DtMiddle+1)</f>
        <v>0</v>
      </c>
      <c r="L13" s="90">
        <f ca="1">SUMIFS(Income[AMOUNT],Income[DATE],"&lt;="&amp;DtEnd,Income[DATE],"&gt;="&amp;DtMiddle+1)</f>
        <v>0</v>
      </c>
      <c r="M13" s="90">
        <f ca="1">SUMIFS(Income[AMOUNT],Income[DATE],"&lt;="&amp;DtEnd,Income[DATE],"&gt;="&amp;DtMiddle+1)</f>
        <v>0</v>
      </c>
      <c r="N13" s="91"/>
    </row>
    <row r="14" spans="1:14" ht="50.1" customHeight="1" thickBot="1">
      <c r="A14" s="92" t="s">
        <v>50</v>
      </c>
      <c r="B14" s="93">
        <f ca="1">SUMIFS(Expenditures[AMOUNT],Expenditures[DATE],"&lt;="&amp;DtMiddle+1,Expenditures[DATE],"&gt;="&amp;DtStart)</f>
        <v>0</v>
      </c>
      <c r="C14" s="93">
        <f ca="1">SUMIFS(Expenditures[AMOUNT],Expenditures[DATE],"&lt;="&amp;DtMiddle+1,Expenditures[DATE],"&gt;="&amp;DtStart)</f>
        <v>0</v>
      </c>
      <c r="D14" s="93">
        <f ca="1">SUMIFS(Expenditures[AMOUNT],Expenditures[DATE],"&lt;="&amp;DtMiddle+1,Expenditures[DATE],"&gt;="&amp;DtStart)</f>
        <v>0</v>
      </c>
      <c r="E14" s="93">
        <f ca="1">SUMIFS(Expenditures[AMOUNT],Expenditures[DATE],"&lt;="&amp;DtMiddle+1,Expenditures[DATE],"&gt;="&amp;DtStart)</f>
        <v>0</v>
      </c>
      <c r="F14" s="93">
        <f ca="1">SUMIFS(Expenditures[AMOUNT],Expenditures[DATE],"&lt;="&amp;DtMiddle+1,Expenditures[DATE],"&gt;="&amp;DtStart)</f>
        <v>0</v>
      </c>
      <c r="G14" s="93">
        <f ca="1">SUMIFS(Expenditures[AMOUNT],Expenditures[DATE],"&lt;="&amp;DtMiddle+1,Expenditures[DATE],"&gt;="&amp;DtStart)</f>
        <v>0</v>
      </c>
      <c r="H14" s="93">
        <f ca="1">SUMIFS(Expenditures[AMOUNT],Expenditures[DATE],"&lt;="&amp;DtMiddle+1,Expenditures[DATE],"&gt;="&amp;DtStart)</f>
        <v>0</v>
      </c>
      <c r="I14" s="93">
        <f ca="1">SUMIFS(Expenditures[AMOUNT],Expenditures[DATE],"&lt;="&amp;DtMiddle+1,Expenditures[DATE],"&gt;="&amp;DtStart)</f>
        <v>0</v>
      </c>
      <c r="J14" s="93">
        <f ca="1">SUMIFS(Expenditures[AMOUNT],Expenditures[DATE],"&lt;="&amp;DtMiddle+1,Expenditures[DATE],"&gt;="&amp;DtStart)</f>
        <v>750</v>
      </c>
      <c r="K14" s="93">
        <f ca="1">SUMIFS(Expenditures[AMOUNT],Expenditures[DATE],"&lt;="&amp;DtMiddle+1,Expenditures[DATE],"&gt;="&amp;DtStart)</f>
        <v>2067</v>
      </c>
      <c r="L14" s="93">
        <f ca="1">SUMIFS(Expenditures[AMOUNT],Expenditures[DATE],"&lt;="&amp;DtMiddle+1,Expenditures[DATE],"&gt;="&amp;DtStart)</f>
        <v>0</v>
      </c>
      <c r="M14" s="93">
        <f ca="1">SUMIFS(Expenditures[AMOUNT],Expenditures[DATE],"&lt;="&amp;DtMiddle+1,Expenditures[DATE],"&gt;="&amp;DtStart)</f>
        <v>0</v>
      </c>
      <c r="N14" s="87"/>
    </row>
    <row r="15" spans="1:14" ht="50.1" customHeight="1">
      <c r="A15" s="94" t="s">
        <v>53</v>
      </c>
      <c r="B15" s="95">
        <f ca="1">SUMIFS(Expenditures[AMOUNT],Expenditures[DATE],"&lt;="&amp;DtEnd,Expenditures[DATE],"&gt;="&amp;DtMiddle+1)</f>
        <v>0</v>
      </c>
      <c r="C15" s="95">
        <f ca="1">SUMIFS(Expenditures[AMOUNT],Expenditures[DATE],"&lt;="&amp;DtEnd,Expenditures[DATE],"&gt;="&amp;DtMiddle+1)</f>
        <v>0</v>
      </c>
      <c r="D15" s="95">
        <f ca="1">SUMIFS(Expenditures[AMOUNT],Expenditures[DATE],"&lt;="&amp;DtEnd,Expenditures[DATE],"&gt;="&amp;DtMiddle+1)</f>
        <v>0</v>
      </c>
      <c r="E15" s="95">
        <f ca="1">SUMIFS(Expenditures[AMOUNT],Expenditures[DATE],"&lt;="&amp;DtEnd,Expenditures[DATE],"&gt;="&amp;DtMiddle+1)</f>
        <v>0</v>
      </c>
      <c r="F15" s="95">
        <f ca="1">SUMIFS(Expenditures[AMOUNT],Expenditures[DATE],"&lt;="&amp;DtEnd,Expenditures[DATE],"&gt;="&amp;DtMiddle+1)</f>
        <v>0</v>
      </c>
      <c r="G15" s="95">
        <f ca="1">SUMIFS(Expenditures[AMOUNT],Expenditures[DATE],"&lt;="&amp;DtEnd,Expenditures[DATE],"&gt;="&amp;DtMiddle+1)</f>
        <v>0</v>
      </c>
      <c r="H15" s="95">
        <f ca="1">SUMIFS(Expenditures[AMOUNT],Expenditures[DATE],"&lt;="&amp;DtEnd,Expenditures[DATE],"&gt;="&amp;DtMiddle+1)</f>
        <v>0</v>
      </c>
      <c r="I15" s="95">
        <f ca="1">SUMIFS(Expenditures[AMOUNT],Expenditures[DATE],"&lt;="&amp;DtEnd,Expenditures[DATE],"&gt;="&amp;DtMiddle+1)</f>
        <v>0</v>
      </c>
      <c r="J15" s="95">
        <f ca="1">SUMIFS(Expenditures[AMOUNT],Expenditures[DATE],"&lt;="&amp;DtEnd,Expenditures[DATE],"&gt;="&amp;DtMiddle+1)</f>
        <v>1325</v>
      </c>
      <c r="K15" s="95">
        <f ca="1">SUMIFS(Expenditures[AMOUNT],Expenditures[DATE],"&lt;="&amp;DtEnd,Expenditures[DATE],"&gt;="&amp;DtMiddle+1)</f>
        <v>0</v>
      </c>
      <c r="L15" s="95">
        <f ca="1">SUMIFS(Expenditures[AMOUNT],Expenditures[DATE],"&lt;="&amp;DtEnd,Expenditures[DATE],"&gt;="&amp;DtMiddle+1)</f>
        <v>0</v>
      </c>
      <c r="M15" s="95">
        <f ca="1">SUMIFS(Expenditures[AMOUNT],Expenditures[DATE],"&lt;="&amp;DtEnd,Expenditures[DATE],"&gt;="&amp;DtMiddle+1)</f>
        <v>0</v>
      </c>
      <c r="N15" s="96"/>
    </row>
    <row r="16" spans="1:14" ht="50.1" customHeight="1"/>
    <row r="17" spans="2:2" ht="50.1" customHeight="1" thickBot="1">
      <c r="B17" s="21"/>
    </row>
    <row r="18" spans="2:2" ht="50.1" customHeight="1"/>
    <row r="19" spans="2:2" ht="50.1" customHeight="1"/>
    <row r="20" spans="2:2" ht="50.1" customHeight="1"/>
    <row r="21" spans="2:2" ht="50.1" customHeight="1"/>
    <row r="22" spans="2:2" ht="50.1" customHeight="1"/>
    <row r="23" spans="2:2" ht="50.1" customHeight="1"/>
    <row r="24" spans="2:2" ht="50.1" customHeight="1"/>
  </sheetData>
  <mergeCells count="3">
    <mergeCell ref="B5:G5"/>
    <mergeCell ref="A1:N1"/>
    <mergeCell ref="A3:N3"/>
  </mergeCells>
  <conditionalFormatting sqref="B5">
    <cfRule type="notContainsBlanks" dxfId="176" priority="1">
      <formula>LEN(TRIM(B5))&gt;0</formula>
    </cfRule>
  </conditionalFormatting>
  <printOptions horizontalCentered="1"/>
  <pageMargins left="0.25" right="0.25" top="0.75" bottom="0.75" header="0.3" footer="0.3"/>
  <pageSetup scale="55" fitToWidth="0" fitToHeight="0" orientation="landscape" r:id="rId1"/>
  <headerFooter differentFirst="1">
    <oddFooter>Page &amp;P of &amp;N</oddFooter>
  </headerFooter>
  <colBreaks count="1" manualBreakCount="1">
    <brk id="14" max="1048575" man="1"/>
  </colBreaks>
  <ignoredErrors>
    <ignoredError sqref="C7:C8 A5 H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Spinner 7">
              <controlPr defaultSize="0" autoPict="0" altText="Spinner control for Month">
                <anchor moveWithCells="1">
                  <from>
                    <xdr:col>1</xdr:col>
                    <xdr:colOff>152400</xdr:colOff>
                    <xdr:row>4</xdr:row>
                    <xdr:rowOff>161925</xdr:rowOff>
                  </from>
                  <to>
                    <xdr:col>1</xdr:col>
                    <xdr:colOff>314325</xdr:colOff>
                    <xdr:row>4</xdr:row>
                    <xdr:rowOff>457200</xdr:rowOff>
                  </to>
                </anchor>
              </controlPr>
            </control>
          </mc:Choice>
        </mc:AlternateContent>
        <mc:AlternateContent xmlns:mc="http://schemas.openxmlformats.org/markup-compatibility/2006">
          <mc:Choice Requires="x14">
            <control shapeId="1033" r:id="rId5" name="Spinner 9">
              <controlPr defaultSize="0" autoPict="0" altText="Spinner control for Year">
                <anchor moveWithCells="1">
                  <from>
                    <xdr:col>8</xdr:col>
                    <xdr:colOff>47625</xdr:colOff>
                    <xdr:row>4</xdr:row>
                    <xdr:rowOff>171450</xdr:rowOff>
                  </from>
                  <to>
                    <xdr:col>8</xdr:col>
                    <xdr:colOff>190500</xdr:colOff>
                    <xdr:row>4</xdr:row>
                    <xdr:rowOff>457200</xdr:rowOff>
                  </to>
                </anchor>
              </controlPr>
            </control>
          </mc:Choice>
        </mc:AlternateContent>
      </controls>
    </mc:Choice>
  </mc:AlternateContent>
  <tableParts count="1">
    <tablePart r:id="rId6"/>
  </tableParts>
  <extLst>
    <ext xmlns:x14="http://schemas.microsoft.com/office/spreadsheetml/2009/9/main" uri="{05C60535-1F16-4fd2-B633-F4F36F0B64E0}">
      <x14:sparklineGroups xmlns:xm="http://schemas.microsoft.com/office/excel/2006/main">
        <x14:sparklineGroup manualMax="0" manualMin="0" lineWeight="1.5" displayEmptyCellsAs="gap" markers="1" high="1" low="1" first="1" negative="1" xr2:uid="{00000000-0003-0000-0000-000000000000}">
          <x14:colorSeries theme="4"/>
          <x14:colorNegative theme="5"/>
          <x14:colorAxis rgb="FF000000"/>
          <x14:colorMarkers theme="4" tint="-0.249977111117893"/>
          <x14:colorFirst theme="4" tint="-0.249977111117893"/>
          <x14:colorLast theme="4" tint="-0.249977111117893"/>
          <x14:colorHigh theme="4" tint="-0.249977111117893"/>
          <x14:colorLow theme="4" tint="-0.249977111117893"/>
          <x14:sparklines>
            <x14:sparkline>
              <xm:f>Dashboard!B14:M14</xm:f>
              <xm:sqref>N14</xm:sqref>
            </x14:sparkline>
            <x14:sparkline>
              <xm:f>Dashboard!B15:M15</xm:f>
              <xm:sqref>N15</xm:sqref>
            </x14:sparkline>
          </x14:sparklines>
        </x14:sparklineGroup>
        <x14:sparklineGroup manualMax="0" manualMin="0" lineWeight="1.5" displayEmptyCellsAs="gap" markers="1" high="1" low="1" negative="1" xr2:uid="{00000000-0003-0000-0000-000001000000}">
          <x14:colorSeries theme="5"/>
          <x14:colorNegative theme="6"/>
          <x14:colorAxis rgb="FF000000"/>
          <x14:colorMarkers theme="5"/>
          <x14:colorFirst theme="5"/>
          <x14:colorLast theme="5"/>
          <x14:colorHigh theme="5"/>
          <x14:colorLow theme="5"/>
          <x14:sparklines>
            <x14:sparkline>
              <xm:f>Dashboard!B12:L12</xm:f>
              <xm:sqref>N12</xm:sqref>
            </x14:sparkline>
            <x14:sparkline>
              <xm:f>Dashboard!B13:L13</xm:f>
              <xm:sqref>N13</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5" tint="-0.249977111117893"/>
    <pageSetUpPr autoPageBreaks="0" fitToPage="1"/>
  </sheetPr>
  <dimension ref="A1:H46"/>
  <sheetViews>
    <sheetView showGridLines="0" zoomScaleNormal="100" workbookViewId="0">
      <selection sqref="A1:H1"/>
    </sheetView>
  </sheetViews>
  <sheetFormatPr defaultColWidth="8.77734375" defaultRowHeight="30" customHeight="1"/>
  <cols>
    <col min="1" max="1" width="15.44140625" style="12" customWidth="1"/>
    <col min="2" max="2" width="24" style="12" customWidth="1"/>
    <col min="3" max="3" width="14.6640625" style="32" customWidth="1"/>
    <col min="4" max="4" width="5.88671875" style="12" customWidth="1"/>
    <col min="5" max="5" width="15.44140625" style="12" customWidth="1"/>
    <col min="6" max="6" width="24.5546875" style="12" customWidth="1"/>
    <col min="7" max="7" width="24" style="32" customWidth="1"/>
    <col min="8" max="8" width="13.6640625" style="33" customWidth="1"/>
    <col min="9" max="16384" width="8.77734375" style="12"/>
  </cols>
  <sheetData>
    <row r="1" spans="1:8" s="10" customFormat="1" ht="65.099999999999994" customHeight="1">
      <c r="A1" s="128" t="str">
        <f>Semi_Monthly_Home_Budget_Title</f>
        <v>SEMI-MONTHLY BUDGET</v>
      </c>
      <c r="B1" s="128"/>
      <c r="C1" s="128"/>
      <c r="D1" s="128"/>
      <c r="E1" s="128"/>
      <c r="F1" s="128"/>
      <c r="G1" s="128"/>
      <c r="H1" s="128"/>
    </row>
    <row r="2" spans="1:8" s="10" customFormat="1" ht="35.1" customHeight="1">
      <c r="A2" s="15"/>
      <c r="B2" s="15"/>
      <c r="C2" s="15"/>
      <c r="D2" s="15"/>
      <c r="E2" s="15"/>
      <c r="F2" s="15"/>
      <c r="G2" s="15"/>
      <c r="H2" s="15"/>
    </row>
    <row r="3" spans="1:8" s="10" customFormat="1" ht="34.5" customHeight="1">
      <c r="A3" s="114" t="s">
        <v>101</v>
      </c>
      <c r="B3" s="114"/>
      <c r="C3" s="114"/>
      <c r="D3" s="114"/>
      <c r="E3" s="114"/>
      <c r="F3" s="114"/>
      <c r="G3" s="114"/>
      <c r="H3" s="114"/>
    </row>
    <row r="4" spans="1:8" s="10" customFormat="1" ht="34.5" customHeight="1">
      <c r="A4" s="49"/>
      <c r="B4" s="49"/>
      <c r="C4" s="49"/>
      <c r="D4" s="49"/>
      <c r="E4" s="49"/>
      <c r="F4" s="49"/>
      <c r="G4" s="49"/>
      <c r="H4" s="49"/>
    </row>
    <row r="5" spans="1:8" s="31" customFormat="1" ht="35.1" customHeight="1">
      <c r="A5" s="115" t="s">
        <v>6</v>
      </c>
      <c r="B5" s="116"/>
      <c r="C5" s="117"/>
      <c r="D5" s="30"/>
      <c r="E5" s="115" t="s">
        <v>5</v>
      </c>
      <c r="F5" s="116"/>
      <c r="G5" s="116"/>
      <c r="H5" s="117"/>
    </row>
    <row r="6" spans="1:8" s="48" customFormat="1" ht="35.1" customHeight="1">
      <c r="A6" s="53" t="s">
        <v>70</v>
      </c>
      <c r="B6" s="54" t="s">
        <v>69</v>
      </c>
      <c r="C6" s="55" t="s">
        <v>71</v>
      </c>
      <c r="E6" s="58" t="s">
        <v>70</v>
      </c>
      <c r="F6" s="59" t="s">
        <v>72</v>
      </c>
      <c r="G6" s="60" t="s">
        <v>69</v>
      </c>
      <c r="H6" s="61" t="s">
        <v>71</v>
      </c>
    </row>
    <row r="7" spans="1:8" ht="35.1" customHeight="1" thickBot="1">
      <c r="A7" s="50">
        <f ca="1">TODAY()</f>
        <v>44844</v>
      </c>
      <c r="B7" s="51" t="s">
        <v>93</v>
      </c>
      <c r="C7" s="52">
        <v>500</v>
      </c>
      <c r="D7" s="39"/>
      <c r="E7" s="34">
        <f ca="1">TODAY()</f>
        <v>44844</v>
      </c>
      <c r="F7" s="35" t="s">
        <v>11</v>
      </c>
      <c r="G7" s="56" t="s">
        <v>32</v>
      </c>
      <c r="H7" s="57">
        <v>500</v>
      </c>
    </row>
    <row r="8" spans="1:8" ht="35.1" customHeight="1">
      <c r="A8" s="40">
        <f ca="1">TODAY()-14</f>
        <v>44830</v>
      </c>
      <c r="B8" s="41" t="s">
        <v>75</v>
      </c>
      <c r="C8" s="42">
        <v>1300</v>
      </c>
      <c r="D8" s="39"/>
      <c r="E8" s="40">
        <f t="shared" ref="E8:E15" ca="1" si="0">TODAY()-7</f>
        <v>44837</v>
      </c>
      <c r="F8" s="41" t="s">
        <v>77</v>
      </c>
      <c r="G8" s="41" t="s">
        <v>0</v>
      </c>
      <c r="H8" s="42">
        <v>1000</v>
      </c>
    </row>
    <row r="9" spans="1:8" ht="35.1" customHeight="1">
      <c r="A9" s="43">
        <f ca="1">TODAY()-14</f>
        <v>44830</v>
      </c>
      <c r="B9" s="44" t="s">
        <v>76</v>
      </c>
      <c r="C9" s="45">
        <v>1300</v>
      </c>
      <c r="D9" s="39"/>
      <c r="E9" s="36">
        <f t="shared" ca="1" si="0"/>
        <v>44837</v>
      </c>
      <c r="F9" s="37" t="s">
        <v>77</v>
      </c>
      <c r="G9" s="37" t="s">
        <v>1</v>
      </c>
      <c r="H9" s="38">
        <v>100</v>
      </c>
    </row>
    <row r="10" spans="1:8" ht="35.1" customHeight="1">
      <c r="A10" s="40">
        <f ca="1">TODAY()-28</f>
        <v>44816</v>
      </c>
      <c r="B10" s="41" t="s">
        <v>75</v>
      </c>
      <c r="C10" s="42">
        <v>1500</v>
      </c>
      <c r="D10" s="39"/>
      <c r="E10" s="40">
        <f t="shared" ca="1" si="0"/>
        <v>44837</v>
      </c>
      <c r="F10" s="41" t="s">
        <v>77</v>
      </c>
      <c r="G10" s="41" t="s">
        <v>74</v>
      </c>
      <c r="H10" s="42">
        <v>50</v>
      </c>
    </row>
    <row r="11" spans="1:8" ht="35.1" customHeight="1">
      <c r="A11" s="43">
        <f ca="1">TODAY()-28</f>
        <v>44816</v>
      </c>
      <c r="B11" s="44" t="s">
        <v>76</v>
      </c>
      <c r="C11" s="45">
        <v>1600</v>
      </c>
      <c r="D11" s="39"/>
      <c r="E11" s="36">
        <f t="shared" ca="1" si="0"/>
        <v>44837</v>
      </c>
      <c r="F11" s="37" t="s">
        <v>77</v>
      </c>
      <c r="G11" s="37" t="s">
        <v>3</v>
      </c>
      <c r="H11" s="38">
        <v>25</v>
      </c>
    </row>
    <row r="12" spans="1:8" ht="35.1" customHeight="1">
      <c r="A12" s="40">
        <f ca="1">TODAY()-42</f>
        <v>44802</v>
      </c>
      <c r="B12" s="41" t="s">
        <v>75</v>
      </c>
      <c r="C12" s="42">
        <v>1300</v>
      </c>
      <c r="D12" s="39"/>
      <c r="E12" s="40">
        <f t="shared" ca="1" si="0"/>
        <v>44837</v>
      </c>
      <c r="F12" s="41" t="s">
        <v>77</v>
      </c>
      <c r="G12" s="41" t="s">
        <v>4</v>
      </c>
      <c r="H12" s="42">
        <v>100</v>
      </c>
    </row>
    <row r="13" spans="1:8" ht="35.1" customHeight="1">
      <c r="A13" s="43">
        <f ca="1">TODAY()-42</f>
        <v>44802</v>
      </c>
      <c r="B13" s="44" t="s">
        <v>76</v>
      </c>
      <c r="C13" s="45">
        <v>1300</v>
      </c>
      <c r="D13" s="39"/>
      <c r="E13" s="36">
        <f t="shared" ca="1" si="0"/>
        <v>44837</v>
      </c>
      <c r="F13" s="37" t="s">
        <v>77</v>
      </c>
      <c r="G13" s="37" t="s">
        <v>4</v>
      </c>
      <c r="H13" s="38">
        <v>30</v>
      </c>
    </row>
    <row r="14" spans="1:8" ht="35.1" customHeight="1">
      <c r="A14" s="40">
        <f ca="1">TODAY()-56</f>
        <v>44788</v>
      </c>
      <c r="B14" s="41" t="s">
        <v>75</v>
      </c>
      <c r="C14" s="42">
        <v>1500</v>
      </c>
      <c r="D14" s="39"/>
      <c r="E14" s="40">
        <f t="shared" ca="1" si="0"/>
        <v>44837</v>
      </c>
      <c r="F14" s="41" t="s">
        <v>77</v>
      </c>
      <c r="G14" s="41" t="s">
        <v>0</v>
      </c>
      <c r="H14" s="42">
        <v>50</v>
      </c>
    </row>
    <row r="15" spans="1:8" ht="35.1" customHeight="1">
      <c r="A15" s="43">
        <f ca="1">TODAY()-56</f>
        <v>44788</v>
      </c>
      <c r="B15" s="44" t="s">
        <v>76</v>
      </c>
      <c r="C15" s="45">
        <v>1600</v>
      </c>
      <c r="D15" s="39"/>
      <c r="E15" s="36">
        <f t="shared" ca="1" si="0"/>
        <v>44837</v>
      </c>
      <c r="F15" s="37" t="s">
        <v>77</v>
      </c>
      <c r="G15" s="37" t="s">
        <v>4</v>
      </c>
      <c r="H15" s="38">
        <v>50</v>
      </c>
    </row>
    <row r="16" spans="1:8" ht="35.1" customHeight="1">
      <c r="A16" s="40">
        <f ca="1">TODAY()-70</f>
        <v>44774</v>
      </c>
      <c r="B16" s="41" t="s">
        <v>75</v>
      </c>
      <c r="C16" s="42">
        <v>1300</v>
      </c>
      <c r="D16" s="39"/>
      <c r="E16" s="40">
        <f ca="1">TODAY()-7</f>
        <v>44837</v>
      </c>
      <c r="F16" s="41" t="s">
        <v>77</v>
      </c>
      <c r="G16" s="41" t="s">
        <v>4</v>
      </c>
      <c r="H16" s="42">
        <v>25</v>
      </c>
    </row>
    <row r="17" spans="1:8" ht="35.1" customHeight="1">
      <c r="A17" s="39"/>
      <c r="B17" s="39"/>
      <c r="C17" s="39"/>
      <c r="D17" s="39"/>
      <c r="E17" s="36">
        <f ca="1">TODAY()-8</f>
        <v>44836</v>
      </c>
      <c r="F17" s="37" t="s">
        <v>77</v>
      </c>
      <c r="G17" s="37" t="s">
        <v>1</v>
      </c>
      <c r="H17" s="38">
        <v>100</v>
      </c>
    </row>
    <row r="18" spans="1:8" ht="35.1" customHeight="1">
      <c r="A18" s="39"/>
      <c r="B18" s="39"/>
      <c r="C18" s="39"/>
      <c r="D18" s="39"/>
      <c r="E18" s="40">
        <f ca="1">TODAY()-9</f>
        <v>44835</v>
      </c>
      <c r="F18" s="41" t="s">
        <v>78</v>
      </c>
      <c r="G18" s="41" t="s">
        <v>14</v>
      </c>
      <c r="H18" s="42">
        <v>37</v>
      </c>
    </row>
    <row r="19" spans="1:8" ht="35.1" customHeight="1">
      <c r="A19" s="39"/>
      <c r="B19" s="39"/>
      <c r="C19" s="39"/>
      <c r="D19" s="39"/>
      <c r="E19" s="36">
        <f ca="1">TODAY()-10</f>
        <v>44834</v>
      </c>
      <c r="F19" s="37" t="s">
        <v>17</v>
      </c>
      <c r="G19" s="37" t="s">
        <v>7</v>
      </c>
      <c r="H19" s="38">
        <v>350</v>
      </c>
    </row>
    <row r="20" spans="1:8" ht="35.1" customHeight="1">
      <c r="A20" s="39"/>
      <c r="B20" s="39"/>
      <c r="C20" s="39"/>
      <c r="D20" s="39"/>
      <c r="E20" s="40">
        <f ca="1">TODAY()-11</f>
        <v>44833</v>
      </c>
      <c r="F20" s="41" t="s">
        <v>17</v>
      </c>
      <c r="G20" s="41" t="s">
        <v>48</v>
      </c>
      <c r="H20" s="42">
        <v>75</v>
      </c>
    </row>
    <row r="21" spans="1:8" ht="35.1" customHeight="1">
      <c r="A21" s="39"/>
      <c r="B21" s="39"/>
      <c r="C21" s="39"/>
      <c r="D21" s="39"/>
      <c r="E21" s="36">
        <f ca="1">TODAY()-12</f>
        <v>44832</v>
      </c>
      <c r="F21" s="37" t="s">
        <v>80</v>
      </c>
      <c r="G21" s="37" t="s">
        <v>40</v>
      </c>
      <c r="H21" s="38">
        <v>150</v>
      </c>
    </row>
    <row r="22" spans="1:8" ht="35.1" customHeight="1">
      <c r="A22" s="39"/>
      <c r="B22" s="39"/>
      <c r="C22" s="39"/>
      <c r="D22" s="39"/>
      <c r="E22" s="40">
        <f ca="1">TODAY()-13</f>
        <v>44831</v>
      </c>
      <c r="F22" s="41" t="s">
        <v>81</v>
      </c>
      <c r="G22" s="41" t="s">
        <v>16</v>
      </c>
      <c r="H22" s="42">
        <v>250</v>
      </c>
    </row>
    <row r="23" spans="1:8" ht="35.1" customHeight="1">
      <c r="A23" s="39"/>
      <c r="B23" s="39"/>
      <c r="C23" s="39"/>
      <c r="D23" s="39"/>
      <c r="E23" s="36">
        <f ca="1">TODAY()-14</f>
        <v>44830</v>
      </c>
      <c r="F23" s="37" t="s">
        <v>81</v>
      </c>
      <c r="G23" s="37" t="s">
        <v>21</v>
      </c>
      <c r="H23" s="38">
        <v>250</v>
      </c>
    </row>
    <row r="24" spans="1:8" ht="35.1" customHeight="1">
      <c r="A24" s="39"/>
      <c r="B24" s="39"/>
      <c r="C24" s="39"/>
      <c r="D24" s="39"/>
      <c r="E24" s="40">
        <f ca="1">TODAY()-15</f>
        <v>44829</v>
      </c>
      <c r="F24" s="41" t="s">
        <v>82</v>
      </c>
      <c r="G24" s="41" t="s">
        <v>46</v>
      </c>
      <c r="H24" s="42">
        <v>100</v>
      </c>
    </row>
    <row r="25" spans="1:8" ht="35.1" customHeight="1">
      <c r="A25" s="39"/>
      <c r="B25" s="39"/>
      <c r="C25" s="39"/>
      <c r="D25" s="39"/>
      <c r="E25" s="36">
        <f ca="1">TODAY()-16</f>
        <v>44828</v>
      </c>
      <c r="F25" s="37" t="s">
        <v>83</v>
      </c>
      <c r="G25" s="37" t="s">
        <v>17</v>
      </c>
      <c r="H25" s="38">
        <v>50</v>
      </c>
    </row>
    <row r="26" spans="1:8" ht="35.1" customHeight="1">
      <c r="A26" s="39"/>
      <c r="B26" s="39"/>
      <c r="C26" s="46"/>
      <c r="D26" s="39"/>
      <c r="E26" s="40">
        <f ca="1">TODAY()-20</f>
        <v>44824</v>
      </c>
      <c r="F26" s="41" t="s">
        <v>83</v>
      </c>
      <c r="G26" s="41" t="s">
        <v>41</v>
      </c>
      <c r="H26" s="42">
        <v>50</v>
      </c>
    </row>
    <row r="27" spans="1:8" ht="35.1" customHeight="1">
      <c r="A27" s="39"/>
      <c r="B27" s="39"/>
      <c r="C27" s="46"/>
      <c r="D27" s="39"/>
      <c r="E27" s="36">
        <f ca="1">TODAY()-20</f>
        <v>44824</v>
      </c>
      <c r="F27" s="37" t="s">
        <v>83</v>
      </c>
      <c r="G27" s="37" t="s">
        <v>12</v>
      </c>
      <c r="H27" s="38">
        <v>50</v>
      </c>
    </row>
    <row r="28" spans="1:8" ht="35.1" customHeight="1">
      <c r="A28" s="39"/>
      <c r="B28" s="39"/>
      <c r="C28" s="46"/>
      <c r="D28" s="39"/>
      <c r="E28" s="40">
        <f ca="1">TODAY()-25</f>
        <v>44819</v>
      </c>
      <c r="F28" s="41" t="s">
        <v>85</v>
      </c>
      <c r="G28" s="41" t="s">
        <v>8</v>
      </c>
      <c r="H28" s="42">
        <v>300</v>
      </c>
    </row>
    <row r="29" spans="1:8" ht="35.1" customHeight="1">
      <c r="A29" s="39"/>
      <c r="B29" s="39"/>
      <c r="C29" s="46"/>
      <c r="D29" s="39"/>
      <c r="E29" s="36">
        <f ca="1">TODAY()-25</f>
        <v>44819</v>
      </c>
      <c r="F29" s="37" t="s">
        <v>85</v>
      </c>
      <c r="G29" s="37" t="s">
        <v>9</v>
      </c>
      <c r="H29" s="38">
        <v>350</v>
      </c>
    </row>
    <row r="30" spans="1:8" ht="35.1" customHeight="1">
      <c r="A30" s="39"/>
      <c r="B30" s="39"/>
      <c r="C30" s="46"/>
      <c r="D30" s="39"/>
      <c r="E30" s="40">
        <f ca="1">TODAY()-25</f>
        <v>44819</v>
      </c>
      <c r="F30" s="41" t="s">
        <v>85</v>
      </c>
      <c r="G30" s="41" t="s">
        <v>10</v>
      </c>
      <c r="H30" s="42">
        <v>50</v>
      </c>
    </row>
    <row r="31" spans="1:8" ht="35.1" customHeight="1">
      <c r="A31" s="39"/>
      <c r="B31" s="39"/>
      <c r="C31" s="46"/>
      <c r="D31" s="39"/>
      <c r="E31" s="36">
        <f ca="1">TODAY()-30</f>
        <v>44814</v>
      </c>
      <c r="F31" s="37" t="s">
        <v>85</v>
      </c>
      <c r="G31" s="37" t="s">
        <v>26</v>
      </c>
      <c r="H31" s="38">
        <v>50</v>
      </c>
    </row>
    <row r="32" spans="1:8" ht="35.1" customHeight="1">
      <c r="A32" s="39"/>
      <c r="B32" s="39"/>
      <c r="C32" s="46"/>
      <c r="D32" s="39"/>
      <c r="E32" s="39"/>
      <c r="F32" s="39"/>
      <c r="G32" s="46"/>
      <c r="H32" s="47"/>
    </row>
    <row r="33" spans="1:8" ht="35.1" customHeight="1">
      <c r="A33" s="39"/>
      <c r="B33" s="39"/>
      <c r="C33" s="46"/>
      <c r="D33" s="39"/>
      <c r="E33" s="39"/>
      <c r="F33" s="39"/>
      <c r="G33" s="46"/>
      <c r="H33" s="47"/>
    </row>
    <row r="34" spans="1:8" ht="35.1" customHeight="1">
      <c r="A34" s="39"/>
      <c r="B34" s="39"/>
      <c r="C34" s="46"/>
      <c r="D34" s="39"/>
      <c r="E34" s="39"/>
      <c r="F34" s="39"/>
      <c r="G34" s="46"/>
      <c r="H34" s="47"/>
    </row>
    <row r="35" spans="1:8" ht="35.1" customHeight="1">
      <c r="A35" s="39"/>
      <c r="B35" s="39"/>
      <c r="C35" s="46"/>
      <c r="D35" s="39"/>
      <c r="E35" s="39"/>
      <c r="F35" s="39"/>
      <c r="G35" s="46"/>
      <c r="H35" s="47"/>
    </row>
    <row r="36" spans="1:8" ht="35.1" customHeight="1">
      <c r="A36" s="39"/>
      <c r="B36" s="39"/>
      <c r="C36" s="46"/>
      <c r="D36" s="39"/>
      <c r="E36" s="39"/>
      <c r="F36" s="39"/>
      <c r="G36" s="46"/>
      <c r="H36" s="47"/>
    </row>
    <row r="37" spans="1:8" ht="35.1" customHeight="1">
      <c r="A37" s="39"/>
      <c r="B37" s="39"/>
      <c r="C37" s="46"/>
      <c r="D37" s="39"/>
      <c r="E37" s="39"/>
      <c r="F37" s="39"/>
      <c r="G37" s="46"/>
      <c r="H37" s="47"/>
    </row>
    <row r="38" spans="1:8" ht="35.1" customHeight="1">
      <c r="A38" s="39"/>
      <c r="B38" s="39"/>
      <c r="C38" s="46"/>
      <c r="D38" s="39"/>
      <c r="E38" s="39"/>
      <c r="F38" s="39"/>
      <c r="G38" s="46"/>
      <c r="H38" s="47"/>
    </row>
    <row r="39" spans="1:8" ht="35.1" customHeight="1">
      <c r="A39" s="39"/>
      <c r="B39" s="39"/>
      <c r="C39" s="46"/>
      <c r="D39" s="39"/>
      <c r="E39" s="39"/>
      <c r="F39" s="39"/>
      <c r="G39" s="46"/>
      <c r="H39" s="47"/>
    </row>
    <row r="40" spans="1:8" ht="35.1" customHeight="1">
      <c r="A40" s="39"/>
      <c r="B40" s="39"/>
      <c r="C40" s="46"/>
      <c r="D40" s="39"/>
      <c r="E40" s="39"/>
      <c r="F40" s="39"/>
      <c r="G40" s="46"/>
      <c r="H40" s="47"/>
    </row>
    <row r="41" spans="1:8" ht="35.1" customHeight="1">
      <c r="A41" s="39"/>
      <c r="B41" s="39"/>
      <c r="C41" s="46"/>
      <c r="D41" s="39"/>
      <c r="E41" s="39"/>
      <c r="F41" s="39"/>
      <c r="G41" s="46"/>
      <c r="H41" s="47"/>
    </row>
    <row r="42" spans="1:8" ht="35.1" customHeight="1">
      <c r="A42" s="39"/>
      <c r="B42" s="39"/>
      <c r="C42" s="46"/>
      <c r="D42" s="39"/>
      <c r="E42" s="39"/>
      <c r="F42" s="39"/>
      <c r="G42" s="46"/>
      <c r="H42" s="47"/>
    </row>
    <row r="43" spans="1:8" ht="35.1" customHeight="1">
      <c r="A43" s="39"/>
      <c r="B43" s="39"/>
      <c r="C43" s="46"/>
      <c r="D43" s="39"/>
      <c r="E43" s="39"/>
      <c r="F43" s="39"/>
      <c r="G43" s="46"/>
      <c r="H43" s="47"/>
    </row>
    <row r="44" spans="1:8" ht="35.1" customHeight="1"/>
    <row r="45" spans="1:8" ht="35.1" customHeight="1"/>
    <row r="46" spans="1:8" ht="35.1" customHeight="1"/>
  </sheetData>
  <mergeCells count="4">
    <mergeCell ref="A1:H1"/>
    <mergeCell ref="A3:H3"/>
    <mergeCell ref="A5:C5"/>
    <mergeCell ref="E5:H5"/>
  </mergeCells>
  <dataValidations disablePrompts="1" count="2">
    <dataValidation type="list" errorStyle="warning" allowBlank="1" showInputMessage="1" showErrorMessage="1" error="Select Description from the list. Select CANCEL, press ALT+DOWN ARROW for options, then DOWN ARROW and ENTER to make selection" sqref="G7:G31" xr:uid="{00000000-0002-0000-0100-000000000000}">
      <formula1>LookUpList</formula1>
    </dataValidation>
    <dataValidation type="list" errorStyle="warning" allowBlank="1" showInputMessage="1" showErrorMessage="1" error="Select Category from the list. Select CANCEL, press ALT+DOWN ARROW for options, then DOWN ARROW and ENTER to make selection" sqref="F7:F31" xr:uid="{00000000-0002-0000-0100-000001000000}">
      <formula1>Category</formula1>
    </dataValidation>
  </dataValidations>
  <printOptions horizontalCentered="1"/>
  <pageMargins left="0.25" right="0.25" top="0.75" bottom="0.75" header="0.3" footer="0.3"/>
  <pageSetup scale="63" fitToHeight="0" orientation="portrait" r:id="rId1"/>
  <headerFooter differentFirst="1">
    <oddFooter>Page &amp;P of &amp;N</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39997558519241921"/>
    <pageSetUpPr autoPageBreaks="0" fitToPage="1"/>
  </sheetPr>
  <dimension ref="A1:I78"/>
  <sheetViews>
    <sheetView showGridLines="0" zoomScale="70" zoomScaleNormal="70" workbookViewId="0">
      <selection sqref="A1:E1"/>
    </sheetView>
  </sheetViews>
  <sheetFormatPr defaultColWidth="10.6640625" defaultRowHeight="30" customHeight="1"/>
  <cols>
    <col min="1" max="1" width="16.5546875" bestFit="1" customWidth="1"/>
    <col min="2" max="2" width="15.5546875" bestFit="1" customWidth="1"/>
    <col min="3" max="3" width="35.77734375" customWidth="1"/>
    <col min="4" max="4" width="36.77734375" customWidth="1"/>
    <col min="5" max="5" width="38.44140625" customWidth="1"/>
    <col min="6" max="6" width="2.77734375" customWidth="1"/>
  </cols>
  <sheetData>
    <row r="1" spans="1:9" s="1" customFormat="1" ht="59.25" customHeight="1">
      <c r="A1" s="128" t="str">
        <f>Semi_Monthly_Home_Budget_Title</f>
        <v>SEMI-MONTHLY BUDGET</v>
      </c>
      <c r="B1" s="128"/>
      <c r="C1" s="128"/>
      <c r="D1" s="128"/>
      <c r="E1" s="128"/>
    </row>
    <row r="2" spans="1:9" s="1" customFormat="1" ht="35.1" customHeight="1">
      <c r="A2" s="62"/>
      <c r="B2" s="62"/>
      <c r="C2" s="62"/>
      <c r="D2" s="62"/>
      <c r="E2" s="63"/>
      <c r="F2" s="10"/>
      <c r="G2" s="10"/>
      <c r="H2" s="10"/>
      <c r="I2" s="10"/>
    </row>
    <row r="3" spans="1:9" s="1" customFormat="1" ht="35.1" customHeight="1">
      <c r="A3" s="122" t="s">
        <v>92</v>
      </c>
      <c r="B3" s="122"/>
      <c r="C3" s="122"/>
      <c r="D3" s="122"/>
      <c r="E3" s="122"/>
      <c r="F3" s="10"/>
      <c r="G3" s="10"/>
      <c r="H3" s="10"/>
      <c r="I3" s="10"/>
    </row>
    <row r="4" spans="1:9" ht="205.5" customHeight="1">
      <c r="A4" s="118" t="s">
        <v>96</v>
      </c>
      <c r="B4" s="118"/>
      <c r="C4" s="118"/>
      <c r="D4" s="11" t="s">
        <v>97</v>
      </c>
      <c r="E4" s="11" t="s">
        <v>98</v>
      </c>
      <c r="F4" s="12"/>
      <c r="G4" s="12"/>
      <c r="H4" s="12"/>
      <c r="I4" s="12"/>
    </row>
    <row r="5" spans="1:9" s="8" customFormat="1" ht="35.1" customHeight="1">
      <c r="A5" s="121" t="s">
        <v>102</v>
      </c>
      <c r="B5" s="121"/>
      <c r="C5" s="121"/>
      <c r="D5" s="121"/>
      <c r="E5" s="121"/>
      <c r="F5" s="64"/>
      <c r="G5" s="64"/>
      <c r="H5" s="64"/>
      <c r="I5" s="64"/>
    </row>
    <row r="6" spans="1:9" ht="35.1" customHeight="1" thickBot="1">
      <c r="A6" s="123" t="s">
        <v>5</v>
      </c>
      <c r="B6" s="123"/>
      <c r="C6" s="12"/>
      <c r="D6" s="12"/>
      <c r="E6" s="12"/>
      <c r="F6" s="12"/>
      <c r="G6" s="12"/>
      <c r="H6" s="12"/>
      <c r="I6" s="12"/>
    </row>
    <row r="7" spans="1:9" ht="35.1" customHeight="1" thickBot="1">
      <c r="A7" s="75" t="s">
        <v>86</v>
      </c>
      <c r="B7" s="74" t="s">
        <v>88</v>
      </c>
      <c r="C7" s="119" t="s">
        <v>89</v>
      </c>
      <c r="D7" s="120"/>
      <c r="E7" s="120"/>
      <c r="F7" s="12"/>
      <c r="G7" s="12"/>
      <c r="H7" s="12"/>
      <c r="I7" s="12"/>
    </row>
    <row r="8" spans="1:9" ht="35.1" customHeight="1">
      <c r="A8" s="65" t="s">
        <v>8</v>
      </c>
      <c r="B8" s="66">
        <v>300</v>
      </c>
      <c r="C8" s="67" t="s">
        <v>94</v>
      </c>
      <c r="D8" s="67"/>
      <c r="E8" s="67"/>
      <c r="F8" s="12"/>
      <c r="G8" s="12"/>
      <c r="H8" s="12"/>
      <c r="I8" s="12"/>
    </row>
    <row r="9" spans="1:9" ht="35.1" customHeight="1">
      <c r="A9" s="71" t="s">
        <v>9</v>
      </c>
      <c r="B9" s="72">
        <v>500</v>
      </c>
      <c r="C9" s="67"/>
      <c r="D9" s="67"/>
      <c r="E9" s="67"/>
      <c r="F9" s="12"/>
      <c r="G9" s="12"/>
      <c r="H9" s="12"/>
      <c r="I9" s="12"/>
    </row>
    <row r="10" spans="1:9" ht="35.1" customHeight="1">
      <c r="A10" s="68" t="s">
        <v>10</v>
      </c>
      <c r="B10" s="69">
        <v>50</v>
      </c>
      <c r="C10" s="67"/>
      <c r="D10" s="67"/>
      <c r="E10" s="67"/>
      <c r="F10" s="12"/>
      <c r="G10" s="12"/>
      <c r="H10" s="12"/>
      <c r="I10" s="12"/>
    </row>
    <row r="11" spans="1:9" ht="35.1" customHeight="1">
      <c r="A11" s="71" t="s">
        <v>4</v>
      </c>
      <c r="B11" s="72">
        <v>305</v>
      </c>
      <c r="C11" s="67"/>
      <c r="D11" s="67"/>
      <c r="E11" s="67"/>
      <c r="F11" s="12"/>
      <c r="G11" s="12"/>
      <c r="H11" s="12"/>
      <c r="I11" s="12"/>
    </row>
    <row r="12" spans="1:9" ht="35.1" customHeight="1">
      <c r="A12" s="68" t="s">
        <v>48</v>
      </c>
      <c r="B12" s="69">
        <v>75</v>
      </c>
      <c r="C12" s="67"/>
      <c r="D12" s="67"/>
      <c r="E12" s="67"/>
      <c r="F12" s="12"/>
      <c r="G12" s="12"/>
      <c r="H12" s="12"/>
      <c r="I12" s="12"/>
    </row>
    <row r="13" spans="1:9" ht="35.1" customHeight="1">
      <c r="A13" s="71" t="s">
        <v>1</v>
      </c>
      <c r="B13" s="72">
        <v>400</v>
      </c>
      <c r="C13" s="67"/>
      <c r="D13" s="67"/>
      <c r="E13" s="67"/>
      <c r="F13" s="12"/>
      <c r="G13" s="12"/>
      <c r="H13" s="12"/>
      <c r="I13" s="12"/>
    </row>
    <row r="14" spans="1:9" ht="35.1" customHeight="1">
      <c r="A14" s="68" t="s">
        <v>17</v>
      </c>
      <c r="B14" s="69">
        <v>50</v>
      </c>
      <c r="C14" s="67"/>
      <c r="D14" s="67"/>
      <c r="E14" s="67"/>
      <c r="F14" s="12"/>
      <c r="G14" s="12"/>
      <c r="H14" s="12"/>
      <c r="I14" s="12"/>
    </row>
    <row r="15" spans="1:9" ht="35.1" customHeight="1">
      <c r="A15" s="71" t="s">
        <v>26</v>
      </c>
      <c r="B15" s="72">
        <v>75</v>
      </c>
      <c r="C15" s="67"/>
      <c r="D15" s="67"/>
      <c r="E15" s="67"/>
      <c r="F15" s="12"/>
      <c r="G15" s="12"/>
      <c r="H15" s="12"/>
      <c r="I15" s="12"/>
    </row>
    <row r="16" spans="1:9" ht="35.1" customHeight="1">
      <c r="A16" s="68" t="s">
        <v>3</v>
      </c>
      <c r="B16" s="69">
        <v>75</v>
      </c>
      <c r="C16" s="67"/>
      <c r="D16" s="67"/>
      <c r="E16" s="67"/>
      <c r="F16" s="12"/>
      <c r="G16" s="12"/>
      <c r="H16" s="12"/>
      <c r="I16" s="12"/>
    </row>
    <row r="17" spans="1:9" ht="35.1" customHeight="1">
      <c r="A17" s="71" t="s">
        <v>7</v>
      </c>
      <c r="B17" s="72">
        <v>350</v>
      </c>
      <c r="C17" s="67"/>
      <c r="D17" s="67"/>
      <c r="E17" s="67"/>
      <c r="F17" s="12"/>
      <c r="G17" s="12"/>
      <c r="H17" s="12"/>
      <c r="I17" s="12"/>
    </row>
    <row r="18" spans="1:9" ht="35.1" customHeight="1">
      <c r="A18" s="68" t="s">
        <v>41</v>
      </c>
      <c r="B18" s="69">
        <v>50</v>
      </c>
      <c r="C18" s="67"/>
      <c r="D18" s="67"/>
      <c r="E18" s="67"/>
      <c r="F18" s="12"/>
      <c r="G18" s="12"/>
      <c r="H18" s="12"/>
      <c r="I18" s="12"/>
    </row>
    <row r="19" spans="1:9" ht="35.1" customHeight="1">
      <c r="A19" s="71" t="s">
        <v>46</v>
      </c>
      <c r="B19" s="72">
        <v>100</v>
      </c>
      <c r="C19" s="67"/>
      <c r="D19" s="67"/>
      <c r="E19" s="67"/>
      <c r="F19" s="12"/>
      <c r="G19" s="12"/>
      <c r="H19" s="12"/>
      <c r="I19" s="12"/>
    </row>
    <row r="20" spans="1:9" ht="35.1" customHeight="1">
      <c r="A20" s="68" t="s">
        <v>32</v>
      </c>
      <c r="B20" s="69">
        <v>500</v>
      </c>
      <c r="C20" s="67"/>
      <c r="D20" s="67"/>
      <c r="E20" s="67"/>
      <c r="F20" s="12"/>
      <c r="G20" s="12"/>
      <c r="H20" s="12"/>
      <c r="I20" s="12"/>
    </row>
    <row r="21" spans="1:9" ht="35.1" customHeight="1">
      <c r="A21" s="71" t="s">
        <v>21</v>
      </c>
      <c r="B21" s="72">
        <v>250</v>
      </c>
      <c r="C21" s="67"/>
      <c r="D21" s="67"/>
      <c r="E21" s="67"/>
      <c r="F21" s="12"/>
      <c r="G21" s="12"/>
      <c r="H21" s="12"/>
      <c r="I21" s="12"/>
    </row>
    <row r="22" spans="1:9" ht="35.1" customHeight="1">
      <c r="A22" s="68" t="s">
        <v>40</v>
      </c>
      <c r="B22" s="69">
        <v>150</v>
      </c>
      <c r="C22" s="67"/>
      <c r="D22" s="67"/>
      <c r="E22" s="67"/>
      <c r="F22" s="12"/>
      <c r="G22" s="12"/>
      <c r="H22" s="12"/>
      <c r="I22" s="12"/>
    </row>
    <row r="23" spans="1:9" ht="35.1" customHeight="1">
      <c r="A23" s="71" t="s">
        <v>0</v>
      </c>
      <c r="B23" s="72">
        <v>7050</v>
      </c>
      <c r="C23" s="67"/>
      <c r="D23" s="67"/>
      <c r="E23" s="67"/>
      <c r="F23" s="12"/>
      <c r="G23" s="12"/>
      <c r="H23" s="12"/>
      <c r="I23" s="12"/>
    </row>
    <row r="24" spans="1:9" ht="35.1" customHeight="1">
      <c r="A24" s="68" t="s">
        <v>14</v>
      </c>
      <c r="B24" s="69">
        <v>112</v>
      </c>
      <c r="C24" s="67"/>
      <c r="D24" s="67"/>
      <c r="E24" s="67"/>
      <c r="F24" s="12"/>
      <c r="G24" s="12"/>
      <c r="H24" s="12"/>
      <c r="I24" s="12"/>
    </row>
    <row r="25" spans="1:9" ht="35.1" customHeight="1">
      <c r="A25" s="71" t="s">
        <v>12</v>
      </c>
      <c r="B25" s="72">
        <v>50</v>
      </c>
      <c r="C25" s="67"/>
      <c r="D25" s="67"/>
      <c r="E25" s="67"/>
      <c r="F25" s="12"/>
      <c r="G25" s="12"/>
      <c r="H25" s="12"/>
      <c r="I25" s="12"/>
    </row>
    <row r="26" spans="1:9" ht="35.1" customHeight="1">
      <c r="A26" s="68" t="s">
        <v>16</v>
      </c>
      <c r="B26" s="69">
        <v>250</v>
      </c>
      <c r="C26" s="67"/>
      <c r="D26" s="67"/>
      <c r="E26" s="67"/>
      <c r="F26" s="12"/>
      <c r="G26" s="12"/>
      <c r="H26" s="12"/>
      <c r="I26" s="12"/>
    </row>
    <row r="27" spans="1:9" ht="35.1" customHeight="1" thickBot="1">
      <c r="A27" s="73" t="s">
        <v>74</v>
      </c>
      <c r="B27" s="72">
        <v>50</v>
      </c>
      <c r="C27" s="67"/>
      <c r="D27" s="67"/>
      <c r="E27" s="67"/>
      <c r="F27" s="12"/>
      <c r="G27" s="12"/>
      <c r="H27" s="12"/>
      <c r="I27" s="12"/>
    </row>
    <row r="28" spans="1:9" ht="35.1" customHeight="1" thickBot="1">
      <c r="A28" s="76" t="s">
        <v>87</v>
      </c>
      <c r="B28" s="70">
        <v>10742</v>
      </c>
      <c r="C28" s="67"/>
      <c r="D28" s="67"/>
      <c r="E28" s="67"/>
      <c r="F28" s="12"/>
      <c r="G28" s="12"/>
      <c r="H28" s="12"/>
      <c r="I28" s="12"/>
    </row>
    <row r="29" spans="1:9" ht="35.1" customHeight="1">
      <c r="A29" s="12"/>
      <c r="B29" s="12"/>
      <c r="C29" s="67"/>
      <c r="D29" s="67"/>
      <c r="E29" s="67"/>
      <c r="F29" s="12"/>
      <c r="G29" s="12"/>
      <c r="H29" s="12"/>
      <c r="I29" s="12"/>
    </row>
    <row r="30" spans="1:9" ht="35.1" customHeight="1">
      <c r="A30" s="12"/>
      <c r="B30" s="12"/>
      <c r="C30" s="67"/>
      <c r="D30" s="67"/>
      <c r="E30" s="67"/>
      <c r="F30" s="12"/>
      <c r="G30" s="12"/>
      <c r="H30" s="12"/>
      <c r="I30" s="12"/>
    </row>
    <row r="31" spans="1:9" ht="35.1" customHeight="1">
      <c r="A31" s="12"/>
      <c r="B31" s="12"/>
      <c r="C31" s="67"/>
      <c r="D31" s="67"/>
      <c r="E31" s="67"/>
      <c r="F31" s="12"/>
      <c r="G31" s="12"/>
      <c r="H31" s="12"/>
      <c r="I31" s="12"/>
    </row>
    <row r="32" spans="1:9" ht="35.1" customHeight="1">
      <c r="A32" s="12"/>
      <c r="B32" s="12"/>
      <c r="C32" s="67"/>
      <c r="D32" s="67"/>
      <c r="E32" s="67"/>
      <c r="F32" s="12"/>
      <c r="G32" s="12"/>
      <c r="H32" s="12"/>
      <c r="I32" s="12"/>
    </row>
    <row r="33" spans="1:9" ht="35.1" customHeight="1">
      <c r="A33" s="12"/>
      <c r="B33" s="12"/>
      <c r="C33" s="67"/>
      <c r="D33" s="67"/>
      <c r="E33" s="67"/>
      <c r="F33" s="12"/>
      <c r="G33" s="12"/>
      <c r="H33" s="12"/>
      <c r="I33" s="12"/>
    </row>
    <row r="34" spans="1:9" ht="35.1" customHeight="1">
      <c r="A34" s="12"/>
      <c r="B34" s="12"/>
      <c r="C34" s="67"/>
      <c r="D34" s="67"/>
      <c r="E34" s="67"/>
      <c r="F34" s="12"/>
      <c r="G34" s="12"/>
      <c r="H34" s="12"/>
      <c r="I34" s="12"/>
    </row>
    <row r="35" spans="1:9" ht="35.1" customHeight="1">
      <c r="A35" s="12"/>
      <c r="B35" s="12"/>
      <c r="C35" s="67"/>
      <c r="D35" s="67"/>
      <c r="E35" s="67"/>
      <c r="F35" s="12"/>
      <c r="G35" s="12"/>
      <c r="H35" s="12"/>
      <c r="I35" s="12"/>
    </row>
    <row r="36" spans="1:9" ht="35.1" customHeight="1">
      <c r="A36" s="12"/>
      <c r="B36" s="12"/>
      <c r="C36" s="67"/>
      <c r="D36" s="67"/>
      <c r="E36" s="9"/>
      <c r="F36" s="12"/>
      <c r="G36" s="12"/>
      <c r="H36" s="12"/>
      <c r="I36" s="12"/>
    </row>
    <row r="37" spans="1:9" ht="35.1" customHeight="1">
      <c r="A37" s="12"/>
      <c r="B37" s="12"/>
      <c r="C37" s="67"/>
      <c r="D37" s="67"/>
      <c r="E37" s="67"/>
      <c r="F37" s="12"/>
      <c r="G37" s="12"/>
      <c r="H37" s="12"/>
      <c r="I37" s="12"/>
    </row>
    <row r="38" spans="1:9" ht="35.1" customHeight="1">
      <c r="A38" s="12"/>
      <c r="B38" s="12"/>
      <c r="C38" s="67"/>
      <c r="D38" s="67"/>
      <c r="E38" s="67"/>
      <c r="F38" s="12"/>
      <c r="G38" s="12"/>
      <c r="H38" s="12"/>
      <c r="I38" s="12"/>
    </row>
    <row r="39" spans="1:9" ht="35.1" customHeight="1">
      <c r="A39" s="12"/>
      <c r="B39" s="12"/>
      <c r="C39" s="12"/>
      <c r="D39" s="12"/>
      <c r="E39" s="12"/>
      <c r="F39" s="12"/>
      <c r="G39" s="12"/>
      <c r="H39" s="12"/>
      <c r="I39" s="12"/>
    </row>
    <row r="40" spans="1:9" ht="35.1" customHeight="1">
      <c r="A40" s="12"/>
      <c r="B40" s="12"/>
      <c r="C40" s="12"/>
      <c r="D40" s="12"/>
      <c r="E40" s="12"/>
      <c r="F40" s="12"/>
      <c r="G40" s="12"/>
      <c r="H40" s="12"/>
      <c r="I40" s="12"/>
    </row>
    <row r="41" spans="1:9" ht="35.1" customHeight="1">
      <c r="A41" s="12"/>
      <c r="B41" s="12"/>
      <c r="C41" s="12"/>
      <c r="D41" s="12"/>
      <c r="E41" s="12"/>
      <c r="F41" s="12"/>
      <c r="G41" s="12"/>
      <c r="H41" s="12"/>
      <c r="I41" s="12"/>
    </row>
    <row r="42" spans="1:9" ht="35.1" customHeight="1">
      <c r="A42" s="12"/>
      <c r="B42" s="12"/>
      <c r="C42" s="12"/>
      <c r="D42" s="12"/>
      <c r="E42" s="12"/>
      <c r="F42" s="12"/>
      <c r="G42" s="12"/>
      <c r="H42" s="12"/>
      <c r="I42" s="12"/>
    </row>
    <row r="43" spans="1:9" ht="35.1" customHeight="1">
      <c r="A43" s="12"/>
      <c r="B43" s="12"/>
      <c r="C43" s="12"/>
      <c r="D43" s="12"/>
      <c r="E43" s="12"/>
      <c r="F43" s="12"/>
      <c r="G43" s="12"/>
      <c r="H43" s="12"/>
      <c r="I43" s="12"/>
    </row>
    <row r="44" spans="1:9" ht="35.1" customHeight="1">
      <c r="A44" s="12"/>
      <c r="B44" s="12"/>
      <c r="C44" s="12"/>
      <c r="D44" s="12"/>
      <c r="E44" s="12"/>
      <c r="F44" s="12"/>
      <c r="G44" s="12"/>
      <c r="H44" s="12"/>
      <c r="I44" s="12"/>
    </row>
    <row r="45" spans="1:9" ht="35.1" customHeight="1">
      <c r="A45" s="12"/>
      <c r="B45" s="12"/>
      <c r="C45" s="12"/>
      <c r="D45" s="12"/>
      <c r="E45" s="12"/>
      <c r="F45" s="12"/>
      <c r="G45" s="12"/>
      <c r="H45" s="12"/>
      <c r="I45" s="12"/>
    </row>
    <row r="46" spans="1:9" ht="35.1" customHeight="1">
      <c r="A46" s="12"/>
      <c r="B46" s="12"/>
      <c r="C46" s="12"/>
      <c r="D46" s="12"/>
      <c r="E46" s="12"/>
      <c r="F46" s="12"/>
      <c r="G46" s="12"/>
      <c r="H46" s="12"/>
      <c r="I46" s="12"/>
    </row>
    <row r="47" spans="1:9" ht="35.1" customHeight="1">
      <c r="A47" s="12"/>
      <c r="B47" s="12"/>
      <c r="C47" s="12"/>
      <c r="D47" s="12"/>
      <c r="E47" s="12"/>
      <c r="F47" s="12"/>
      <c r="G47" s="12"/>
      <c r="H47" s="12"/>
      <c r="I47" s="12"/>
    </row>
    <row r="48" spans="1:9" ht="35.1" customHeight="1">
      <c r="A48" s="12"/>
      <c r="B48" s="12"/>
      <c r="C48" s="12"/>
      <c r="D48" s="12"/>
      <c r="E48" s="12"/>
      <c r="F48" s="12"/>
      <c r="G48" s="12"/>
      <c r="H48" s="12"/>
      <c r="I48" s="12"/>
    </row>
    <row r="49" spans="1:9" ht="35.1" customHeight="1">
      <c r="A49" s="12"/>
      <c r="B49" s="12"/>
      <c r="C49" s="12"/>
      <c r="D49" s="12"/>
      <c r="E49" s="12"/>
      <c r="F49" s="12"/>
      <c r="G49" s="12"/>
      <c r="H49" s="12"/>
      <c r="I49" s="12"/>
    </row>
    <row r="50" spans="1:9" ht="35.1" customHeight="1">
      <c r="A50" s="12"/>
      <c r="B50" s="12"/>
      <c r="C50" s="12"/>
      <c r="D50" s="12"/>
      <c r="E50" s="12"/>
      <c r="F50" s="12"/>
      <c r="G50" s="12"/>
      <c r="H50" s="12"/>
      <c r="I50" s="12"/>
    </row>
    <row r="51" spans="1:9" ht="35.1" customHeight="1">
      <c r="A51" s="12"/>
      <c r="B51" s="12"/>
      <c r="C51" s="12"/>
      <c r="D51" s="12"/>
      <c r="E51" s="12"/>
      <c r="F51" s="12"/>
      <c r="G51" s="12"/>
      <c r="H51" s="12"/>
      <c r="I51" s="12"/>
    </row>
    <row r="52" spans="1:9" ht="35.1" customHeight="1">
      <c r="A52" s="12"/>
      <c r="B52" s="12"/>
      <c r="C52" s="12"/>
      <c r="D52" s="12"/>
      <c r="E52" s="12"/>
      <c r="F52" s="12"/>
      <c r="G52" s="12"/>
      <c r="H52" s="12"/>
      <c r="I52" s="12"/>
    </row>
    <row r="53" spans="1:9" ht="35.1" customHeight="1">
      <c r="A53" s="12"/>
      <c r="B53" s="12"/>
      <c r="C53" s="12"/>
      <c r="D53" s="12"/>
      <c r="E53" s="12"/>
      <c r="F53" s="12"/>
      <c r="G53" s="12"/>
      <c r="H53" s="12"/>
      <c r="I53" s="12"/>
    </row>
    <row r="54" spans="1:9" ht="35.1" customHeight="1">
      <c r="A54" s="12"/>
      <c r="B54" s="12"/>
      <c r="C54" s="12"/>
      <c r="D54" s="12"/>
      <c r="E54" s="12"/>
      <c r="F54" s="12"/>
      <c r="G54" s="12"/>
      <c r="H54" s="12"/>
      <c r="I54" s="12"/>
    </row>
    <row r="55" spans="1:9" ht="35.1" customHeight="1">
      <c r="A55" s="12"/>
      <c r="B55" s="12"/>
      <c r="C55" s="12"/>
      <c r="D55" s="12"/>
      <c r="E55" s="12"/>
      <c r="F55" s="12"/>
      <c r="G55" s="12"/>
      <c r="H55" s="12"/>
      <c r="I55" s="12"/>
    </row>
    <row r="56" spans="1:9" ht="35.1" customHeight="1">
      <c r="A56" s="12"/>
      <c r="B56" s="12"/>
      <c r="C56" s="12"/>
      <c r="D56" s="12"/>
      <c r="E56" s="12"/>
      <c r="F56" s="12"/>
      <c r="G56" s="12"/>
      <c r="H56" s="12"/>
      <c r="I56" s="12"/>
    </row>
    <row r="57" spans="1:9" ht="35.1" customHeight="1">
      <c r="A57" s="12"/>
      <c r="B57" s="12"/>
      <c r="C57" s="12"/>
      <c r="D57" s="12"/>
      <c r="E57" s="12"/>
      <c r="F57" s="12"/>
      <c r="G57" s="12"/>
      <c r="H57" s="12"/>
      <c r="I57" s="12"/>
    </row>
    <row r="58" spans="1:9" ht="35.1" customHeight="1">
      <c r="A58" s="12"/>
      <c r="B58" s="12"/>
      <c r="C58" s="12"/>
      <c r="D58" s="12"/>
      <c r="E58" s="12"/>
      <c r="F58" s="12"/>
      <c r="G58" s="12"/>
      <c r="H58" s="12"/>
      <c r="I58" s="12"/>
    </row>
    <row r="59" spans="1:9" ht="35.1" customHeight="1">
      <c r="A59" s="12"/>
      <c r="B59" s="12"/>
      <c r="C59" s="12"/>
      <c r="D59" s="12"/>
      <c r="E59" s="12"/>
      <c r="F59" s="12"/>
      <c r="G59" s="12"/>
      <c r="H59" s="12"/>
      <c r="I59" s="12"/>
    </row>
    <row r="60" spans="1:9" ht="35.1" customHeight="1">
      <c r="A60" s="12"/>
      <c r="B60" s="12"/>
      <c r="C60" s="12"/>
      <c r="D60" s="12"/>
      <c r="E60" s="12"/>
      <c r="F60" s="12"/>
      <c r="G60" s="12"/>
      <c r="H60" s="12"/>
      <c r="I60" s="12"/>
    </row>
    <row r="61" spans="1:9" ht="35.1" customHeight="1">
      <c r="A61" s="12"/>
      <c r="B61" s="12"/>
      <c r="C61" s="12"/>
      <c r="D61" s="12"/>
      <c r="E61" s="12"/>
      <c r="F61" s="12"/>
      <c r="G61" s="12"/>
      <c r="H61" s="12"/>
      <c r="I61" s="12"/>
    </row>
    <row r="62" spans="1:9" ht="35.1" customHeight="1">
      <c r="A62" s="12"/>
      <c r="B62" s="12"/>
      <c r="C62" s="12"/>
      <c r="D62" s="12"/>
      <c r="E62" s="12"/>
      <c r="F62" s="12"/>
      <c r="G62" s="12"/>
      <c r="H62" s="12"/>
      <c r="I62" s="12"/>
    </row>
    <row r="63" spans="1:9" ht="35.1" customHeight="1">
      <c r="A63" s="12"/>
      <c r="B63" s="12"/>
      <c r="C63" s="12"/>
      <c r="D63" s="12"/>
      <c r="E63" s="12"/>
      <c r="F63" s="12"/>
      <c r="G63" s="12"/>
      <c r="H63" s="12"/>
      <c r="I63" s="12"/>
    </row>
    <row r="64" spans="1:9" ht="35.1" customHeight="1">
      <c r="A64" s="12"/>
      <c r="B64" s="12"/>
      <c r="C64" s="12"/>
      <c r="D64" s="12"/>
      <c r="E64" s="12"/>
      <c r="F64" s="12"/>
      <c r="G64" s="12"/>
      <c r="H64" s="12"/>
      <c r="I64" s="12"/>
    </row>
    <row r="65" spans="1:9" ht="35.1" customHeight="1">
      <c r="A65" s="12"/>
      <c r="B65" s="12"/>
      <c r="C65" s="12"/>
      <c r="D65" s="12"/>
      <c r="E65" s="12"/>
      <c r="F65" s="12"/>
      <c r="G65" s="12"/>
      <c r="H65" s="12"/>
      <c r="I65" s="12"/>
    </row>
    <row r="66" spans="1:9" ht="35.1" customHeight="1">
      <c r="A66" s="12"/>
      <c r="B66" s="12"/>
      <c r="C66" s="12"/>
      <c r="D66" s="12"/>
      <c r="E66" s="12"/>
      <c r="F66" s="12"/>
      <c r="G66" s="12"/>
      <c r="H66" s="12"/>
      <c r="I66" s="12"/>
    </row>
    <row r="67" spans="1:9" ht="35.1" customHeight="1">
      <c r="A67" s="12"/>
      <c r="B67" s="12"/>
      <c r="C67" s="12"/>
      <c r="D67" s="12"/>
      <c r="E67" s="12"/>
      <c r="F67" s="12"/>
      <c r="G67" s="12"/>
      <c r="H67" s="12"/>
      <c r="I67" s="12"/>
    </row>
    <row r="68" spans="1:9" ht="35.1" customHeight="1">
      <c r="A68" s="12"/>
      <c r="B68" s="12"/>
      <c r="C68" s="12"/>
      <c r="D68" s="12"/>
      <c r="E68" s="12"/>
      <c r="F68" s="12"/>
      <c r="G68" s="12"/>
      <c r="H68" s="12"/>
      <c r="I68" s="12"/>
    </row>
    <row r="69" spans="1:9" ht="35.1" customHeight="1">
      <c r="A69" s="12"/>
      <c r="B69" s="12"/>
      <c r="C69" s="12"/>
      <c r="D69" s="12"/>
      <c r="E69" s="12"/>
      <c r="F69" s="12"/>
      <c r="G69" s="12"/>
      <c r="H69" s="12"/>
      <c r="I69" s="12"/>
    </row>
    <row r="70" spans="1:9" ht="35.1" customHeight="1">
      <c r="A70" s="12"/>
      <c r="B70" s="12"/>
      <c r="C70" s="12"/>
      <c r="D70" s="12"/>
      <c r="E70" s="12"/>
      <c r="F70" s="12"/>
      <c r="G70" s="12"/>
      <c r="H70" s="12"/>
      <c r="I70" s="12"/>
    </row>
    <row r="71" spans="1:9" ht="35.1" customHeight="1">
      <c r="A71" s="12"/>
      <c r="B71" s="12"/>
      <c r="C71" s="12"/>
      <c r="D71" s="12"/>
      <c r="E71" s="12"/>
      <c r="F71" s="12"/>
      <c r="G71" s="12"/>
      <c r="H71" s="12"/>
      <c r="I71" s="12"/>
    </row>
    <row r="72" spans="1:9" ht="35.1" customHeight="1">
      <c r="A72" s="12"/>
      <c r="B72" s="12"/>
      <c r="C72" s="12"/>
      <c r="D72" s="12"/>
      <c r="E72" s="12"/>
      <c r="F72" s="12"/>
      <c r="G72" s="12"/>
      <c r="H72" s="12"/>
      <c r="I72" s="12"/>
    </row>
    <row r="73" spans="1:9" ht="35.1" customHeight="1">
      <c r="A73" s="12"/>
      <c r="B73" s="12"/>
      <c r="C73" s="12"/>
      <c r="D73" s="12"/>
      <c r="E73" s="12"/>
      <c r="F73" s="12"/>
      <c r="G73" s="12"/>
      <c r="H73" s="12"/>
      <c r="I73" s="12"/>
    </row>
    <row r="74" spans="1:9" ht="35.1" customHeight="1">
      <c r="A74" s="12"/>
      <c r="B74" s="12"/>
      <c r="C74" s="12"/>
      <c r="D74" s="12"/>
      <c r="E74" s="12"/>
      <c r="F74" s="12"/>
      <c r="G74" s="12"/>
      <c r="H74" s="12"/>
      <c r="I74" s="12"/>
    </row>
    <row r="75" spans="1:9" ht="35.1" customHeight="1">
      <c r="A75" s="12"/>
      <c r="B75" s="12"/>
      <c r="C75" s="12"/>
      <c r="D75" s="12"/>
      <c r="E75" s="12"/>
      <c r="F75" s="12"/>
      <c r="G75" s="12"/>
      <c r="H75" s="12"/>
      <c r="I75" s="12"/>
    </row>
    <row r="76" spans="1:9" ht="35.1" customHeight="1">
      <c r="A76" s="12"/>
      <c r="B76" s="12"/>
      <c r="C76" s="12"/>
      <c r="D76" s="12"/>
      <c r="E76" s="12"/>
      <c r="F76" s="12"/>
      <c r="G76" s="12"/>
      <c r="H76" s="12"/>
      <c r="I76" s="12"/>
    </row>
    <row r="77" spans="1:9" ht="35.1" customHeight="1">
      <c r="A77" s="12"/>
      <c r="B77" s="12"/>
      <c r="C77" s="12"/>
      <c r="D77" s="12"/>
      <c r="E77" s="12"/>
      <c r="F77" s="12"/>
      <c r="G77" s="12"/>
      <c r="H77" s="12"/>
      <c r="I77" s="12"/>
    </row>
    <row r="78" spans="1:9" ht="35.1" customHeight="1">
      <c r="A78" s="12"/>
      <c r="B78" s="12"/>
      <c r="C78" s="12"/>
      <c r="D78" s="12"/>
      <c r="E78" s="12"/>
      <c r="F78" s="12"/>
      <c r="G78" s="12"/>
      <c r="H78" s="12"/>
      <c r="I78" s="12"/>
    </row>
  </sheetData>
  <mergeCells count="6">
    <mergeCell ref="A4:C4"/>
    <mergeCell ref="C7:E7"/>
    <mergeCell ref="A1:E1"/>
    <mergeCell ref="A5:E5"/>
    <mergeCell ref="A3:E3"/>
    <mergeCell ref="A6:B6"/>
  </mergeCells>
  <conditionalFormatting sqref="D4">
    <cfRule type="dataBar" priority="1">
      <dataBar>
        <cfvo type="min"/>
        <cfvo type="max"/>
        <color rgb="FF008AEF"/>
      </dataBar>
      <extLst>
        <ext xmlns:x14="http://schemas.microsoft.com/office/spreadsheetml/2009/9/main" uri="{B025F937-C7B1-47D3-B67F-A62EFF666E3E}">
          <x14:id>{4279948F-D027-4CF7-9E52-766514F0621E}</x14:id>
        </ext>
      </extLst>
    </cfRule>
  </conditionalFormatting>
  <printOptions horizontalCentered="1"/>
  <pageMargins left="0.25" right="0.25" top="0.75" bottom="0.75" header="0.3" footer="0.3"/>
  <pageSetup scale="62" fitToHeight="0" orientation="portrait" r:id="rId2"/>
  <headerFooter differentFirst="1">
    <oddFooter>Page &amp;P of &amp;N</oddFooter>
  </headerFooter>
  <drawing r:id="rId3"/>
  <extLst>
    <ext xmlns:x14="http://schemas.microsoft.com/office/spreadsheetml/2009/9/main" uri="{78C0D931-6437-407d-A8EE-F0AAD7539E65}">
      <x14:conditionalFormattings>
        <x14:conditionalFormatting xmlns:xm="http://schemas.microsoft.com/office/excel/2006/main">
          <x14:cfRule type="dataBar" id="{4279948F-D027-4CF7-9E52-766514F0621E}">
            <x14:dataBar minLength="0" maxLength="100" border="1" negativeBarBorderColorSameAsPositive="0">
              <x14:cfvo type="autoMin"/>
              <x14:cfvo type="autoMax"/>
              <x14:borderColor rgb="FF008AEF"/>
              <x14:negativeFillColor rgb="FFFF0000"/>
              <x14:negativeBorderColor rgb="FFFF0000"/>
              <x14:axisColor rgb="FF000000"/>
            </x14:dataBar>
          </x14:cfRule>
          <xm:sqref>D4</xm:sqref>
        </x14:conditionalFormatting>
      </x14:conditionalFormattings>
    </ex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pageSetUpPr autoPageBreaks="0" fitToPage="1"/>
  </sheetPr>
  <dimension ref="A1:L32"/>
  <sheetViews>
    <sheetView showGridLines="0" tabSelected="1" zoomScale="50" zoomScaleNormal="50" workbookViewId="0">
      <selection sqref="A1:L1"/>
    </sheetView>
  </sheetViews>
  <sheetFormatPr defaultColWidth="14" defaultRowHeight="35.1" customHeight="1"/>
  <cols>
    <col min="1" max="2" width="18.77734375" style="10" customWidth="1"/>
    <col min="3" max="3" width="15.88671875" style="10" customWidth="1"/>
    <col min="4" max="11" width="18.77734375" style="10" customWidth="1"/>
    <col min="12" max="12" width="21.6640625" style="10" customWidth="1"/>
    <col min="13" max="13" width="2.77734375" style="10" customWidth="1"/>
    <col min="14" max="16384" width="14" style="10"/>
  </cols>
  <sheetData>
    <row r="1" spans="1:12" s="77" customFormat="1" ht="84.95" customHeight="1">
      <c r="A1" s="128" t="str">
        <f>Semi_Monthly_Home_Budget_Title</f>
        <v>SEMI-MONTHLY BUDGET</v>
      </c>
      <c r="B1" s="128"/>
      <c r="C1" s="128"/>
      <c r="D1" s="128"/>
      <c r="E1" s="128"/>
      <c r="F1" s="128"/>
      <c r="G1" s="128"/>
      <c r="H1" s="128"/>
      <c r="I1" s="128"/>
      <c r="J1" s="128"/>
      <c r="K1" s="128"/>
      <c r="L1" s="128"/>
    </row>
    <row r="2" spans="1:12" s="77" customFormat="1" ht="45" customHeight="1">
      <c r="A2" s="79"/>
      <c r="B2" s="79"/>
      <c r="C2" s="79"/>
      <c r="D2" s="79"/>
      <c r="E2" s="79"/>
      <c r="F2" s="79"/>
      <c r="G2" s="79"/>
      <c r="H2" s="79"/>
      <c r="I2" s="79"/>
      <c r="J2" s="79"/>
      <c r="K2" s="79"/>
      <c r="L2" s="79"/>
    </row>
    <row r="3" spans="1:12" s="107" customFormat="1" ht="45" customHeight="1">
      <c r="A3" s="124" t="s">
        <v>73</v>
      </c>
      <c r="B3" s="125"/>
      <c r="C3" s="125"/>
      <c r="D3" s="125"/>
      <c r="E3" s="125"/>
      <c r="F3" s="125"/>
      <c r="G3" s="125"/>
      <c r="H3" s="125"/>
      <c r="I3" s="125"/>
      <c r="J3" s="125"/>
      <c r="K3" s="125"/>
      <c r="L3" s="125"/>
    </row>
    <row r="4" spans="1:12" ht="45" customHeight="1">
      <c r="A4" s="15"/>
      <c r="B4" s="15"/>
      <c r="C4" s="15"/>
      <c r="D4" s="15"/>
      <c r="E4" s="15"/>
      <c r="F4" s="15"/>
      <c r="G4" s="15"/>
      <c r="H4" s="15"/>
      <c r="I4" s="15"/>
      <c r="J4" s="15"/>
      <c r="K4" s="15"/>
      <c r="L4" s="15"/>
    </row>
    <row r="5" spans="1:12" ht="45" customHeight="1">
      <c r="A5" s="126" t="s">
        <v>104</v>
      </c>
      <c r="B5" s="127"/>
      <c r="C5" s="127"/>
      <c r="D5" s="127"/>
      <c r="E5" s="127"/>
      <c r="F5" s="127"/>
      <c r="G5" s="127"/>
      <c r="H5" s="127"/>
      <c r="I5" s="127"/>
      <c r="J5" s="127"/>
      <c r="K5" s="127"/>
      <c r="L5" s="127"/>
    </row>
    <row r="6" spans="1:12" ht="45" customHeight="1">
      <c r="A6" s="127"/>
      <c r="B6" s="127"/>
      <c r="C6" s="127"/>
      <c r="D6" s="127"/>
      <c r="E6" s="127"/>
      <c r="F6" s="127"/>
      <c r="G6" s="127"/>
      <c r="H6" s="127"/>
      <c r="I6" s="127"/>
      <c r="J6" s="127"/>
      <c r="K6" s="127"/>
      <c r="L6" s="127"/>
    </row>
    <row r="7" spans="1:12" s="110" customFormat="1" ht="54.95" customHeight="1">
      <c r="A7" s="108" t="s">
        <v>77</v>
      </c>
      <c r="B7" s="109" t="s">
        <v>78</v>
      </c>
      <c r="C7" s="108" t="s">
        <v>17</v>
      </c>
      <c r="D7" s="109" t="s">
        <v>79</v>
      </c>
      <c r="E7" s="108" t="s">
        <v>80</v>
      </c>
      <c r="F7" s="109" t="s">
        <v>81</v>
      </c>
      <c r="G7" s="108" t="s">
        <v>11</v>
      </c>
      <c r="H7" s="109" t="s">
        <v>12</v>
      </c>
      <c r="I7" s="108" t="s">
        <v>82</v>
      </c>
      <c r="J7" s="109" t="s">
        <v>83</v>
      </c>
      <c r="K7" s="108" t="s">
        <v>84</v>
      </c>
      <c r="L7" s="109" t="s">
        <v>85</v>
      </c>
    </row>
    <row r="8" spans="1:12" s="14" customFormat="1" ht="45" customHeight="1">
      <c r="A8" s="13" t="s">
        <v>0</v>
      </c>
      <c r="B8" s="13" t="s">
        <v>14</v>
      </c>
      <c r="C8" s="13" t="s">
        <v>7</v>
      </c>
      <c r="D8" s="13" t="s">
        <v>22</v>
      </c>
      <c r="E8" s="13" t="s">
        <v>29</v>
      </c>
      <c r="F8" s="13" t="s">
        <v>15</v>
      </c>
      <c r="G8" s="13" t="s">
        <v>47</v>
      </c>
      <c r="H8" s="13" t="s">
        <v>12</v>
      </c>
      <c r="I8" s="13" t="s">
        <v>13</v>
      </c>
      <c r="J8" s="13" t="s">
        <v>17</v>
      </c>
      <c r="K8" s="13" t="s">
        <v>18</v>
      </c>
      <c r="L8" s="13" t="s">
        <v>8</v>
      </c>
    </row>
    <row r="9" spans="1:12" s="14" customFormat="1" ht="45" customHeight="1">
      <c r="A9" s="78" t="s">
        <v>1</v>
      </c>
      <c r="B9" s="78" t="s">
        <v>36</v>
      </c>
      <c r="C9" s="78" t="s">
        <v>48</v>
      </c>
      <c r="D9" s="78" t="s">
        <v>23</v>
      </c>
      <c r="E9" s="78" t="s">
        <v>43</v>
      </c>
      <c r="F9" s="78" t="s">
        <v>16</v>
      </c>
      <c r="G9" s="78" t="s">
        <v>32</v>
      </c>
      <c r="H9" s="78" t="s">
        <v>33</v>
      </c>
      <c r="I9" s="78" t="s">
        <v>45</v>
      </c>
      <c r="J9" s="78" t="s">
        <v>28</v>
      </c>
      <c r="K9" s="78" t="s">
        <v>19</v>
      </c>
      <c r="L9" s="78" t="s">
        <v>9</v>
      </c>
    </row>
    <row r="10" spans="1:12" s="14" customFormat="1" ht="45" customHeight="1">
      <c r="A10" s="13" t="s">
        <v>2</v>
      </c>
      <c r="B10" s="13" t="s">
        <v>37</v>
      </c>
      <c r="C10" s="13"/>
      <c r="D10" s="13" t="s">
        <v>24</v>
      </c>
      <c r="E10" s="13" t="s">
        <v>40</v>
      </c>
      <c r="F10" s="13" t="s">
        <v>30</v>
      </c>
      <c r="G10" s="13"/>
      <c r="H10" s="13"/>
      <c r="I10" s="13" t="s">
        <v>42</v>
      </c>
      <c r="J10" s="13" t="s">
        <v>11</v>
      </c>
      <c r="K10" s="13" t="s">
        <v>20</v>
      </c>
      <c r="L10" s="13" t="s">
        <v>10</v>
      </c>
    </row>
    <row r="11" spans="1:12" s="14" customFormat="1" ht="45" customHeight="1">
      <c r="A11" s="78" t="s">
        <v>3</v>
      </c>
      <c r="B11" s="78" t="s">
        <v>38</v>
      </c>
      <c r="C11" s="78"/>
      <c r="D11" s="78" t="s">
        <v>34</v>
      </c>
      <c r="E11" s="78" t="s">
        <v>44</v>
      </c>
      <c r="F11" s="78" t="s">
        <v>31</v>
      </c>
      <c r="G11" s="78"/>
      <c r="H11" s="78"/>
      <c r="I11" s="78" t="s">
        <v>46</v>
      </c>
      <c r="J11" s="78" t="s">
        <v>41</v>
      </c>
      <c r="K11" s="78" t="s">
        <v>12</v>
      </c>
      <c r="L11" s="78" t="s">
        <v>27</v>
      </c>
    </row>
    <row r="12" spans="1:12" s="14" customFormat="1" ht="45" customHeight="1">
      <c r="A12" s="13" t="s">
        <v>4</v>
      </c>
      <c r="B12" s="13" t="s">
        <v>35</v>
      </c>
      <c r="C12" s="13"/>
      <c r="D12" s="13"/>
      <c r="E12" s="13" t="s">
        <v>39</v>
      </c>
      <c r="F12" s="13" t="s">
        <v>21</v>
      </c>
      <c r="G12" s="13"/>
      <c r="H12" s="13"/>
      <c r="I12" s="13" t="s">
        <v>49</v>
      </c>
      <c r="J12" s="13" t="s">
        <v>12</v>
      </c>
      <c r="K12" s="13" t="s">
        <v>25</v>
      </c>
      <c r="L12" s="13" t="s">
        <v>26</v>
      </c>
    </row>
    <row r="13" spans="1:12" s="14" customFormat="1" ht="45" customHeight="1">
      <c r="A13" s="78" t="s">
        <v>3</v>
      </c>
      <c r="B13" s="78" t="s">
        <v>38</v>
      </c>
      <c r="C13" s="78"/>
      <c r="D13" s="78" t="s">
        <v>34</v>
      </c>
      <c r="E13" s="78" t="s">
        <v>44</v>
      </c>
      <c r="F13" s="78" t="s">
        <v>31</v>
      </c>
      <c r="G13" s="78"/>
      <c r="H13" s="78"/>
      <c r="I13" s="78" t="s">
        <v>46</v>
      </c>
      <c r="J13" s="78" t="s">
        <v>41</v>
      </c>
      <c r="K13" s="78" t="s">
        <v>12</v>
      </c>
      <c r="L13" s="78" t="s">
        <v>27</v>
      </c>
    </row>
    <row r="14" spans="1:12" s="14" customFormat="1" ht="45" customHeight="1">
      <c r="A14" s="13" t="s">
        <v>4</v>
      </c>
      <c r="B14" s="13" t="s">
        <v>35</v>
      </c>
      <c r="C14" s="13"/>
      <c r="D14" s="13"/>
      <c r="E14" s="13" t="s">
        <v>39</v>
      </c>
      <c r="F14" s="13" t="s">
        <v>21</v>
      </c>
      <c r="G14" s="13"/>
      <c r="H14" s="13"/>
      <c r="I14" s="13" t="s">
        <v>49</v>
      </c>
      <c r="J14" s="13" t="s">
        <v>12</v>
      </c>
      <c r="K14" s="13" t="s">
        <v>25</v>
      </c>
      <c r="L14" s="13" t="s">
        <v>26</v>
      </c>
    </row>
    <row r="15" spans="1:12" s="14" customFormat="1" ht="45" customHeight="1">
      <c r="A15" s="78" t="s">
        <v>0</v>
      </c>
      <c r="B15" s="78" t="s">
        <v>14</v>
      </c>
      <c r="C15" s="78" t="s">
        <v>7</v>
      </c>
      <c r="D15" s="78" t="s">
        <v>22</v>
      </c>
      <c r="E15" s="78" t="s">
        <v>29</v>
      </c>
      <c r="F15" s="78" t="s">
        <v>15</v>
      </c>
      <c r="G15" s="78" t="s">
        <v>47</v>
      </c>
      <c r="H15" s="78" t="s">
        <v>12</v>
      </c>
      <c r="I15" s="78" t="s">
        <v>13</v>
      </c>
      <c r="J15" s="78" t="s">
        <v>17</v>
      </c>
      <c r="K15" s="78" t="s">
        <v>18</v>
      </c>
      <c r="L15" s="78" t="s">
        <v>8</v>
      </c>
    </row>
    <row r="16" spans="1:12" s="14" customFormat="1" ht="45" customHeight="1">
      <c r="A16" s="13" t="s">
        <v>1</v>
      </c>
      <c r="B16" s="13" t="s">
        <v>36</v>
      </c>
      <c r="C16" s="13" t="s">
        <v>48</v>
      </c>
      <c r="D16" s="13" t="s">
        <v>23</v>
      </c>
      <c r="E16" s="13" t="s">
        <v>43</v>
      </c>
      <c r="F16" s="13" t="s">
        <v>16</v>
      </c>
      <c r="G16" s="13" t="s">
        <v>32</v>
      </c>
      <c r="H16" s="13" t="s">
        <v>33</v>
      </c>
      <c r="I16" s="13" t="s">
        <v>45</v>
      </c>
      <c r="J16" s="13" t="s">
        <v>28</v>
      </c>
      <c r="K16" s="13" t="s">
        <v>19</v>
      </c>
      <c r="L16" s="13" t="s">
        <v>9</v>
      </c>
    </row>
    <row r="17" spans="1:12" s="14" customFormat="1" ht="45" customHeight="1">
      <c r="A17" s="78" t="s">
        <v>2</v>
      </c>
      <c r="B17" s="78" t="s">
        <v>37</v>
      </c>
      <c r="C17" s="78"/>
      <c r="D17" s="78" t="s">
        <v>24</v>
      </c>
      <c r="E17" s="78" t="s">
        <v>40</v>
      </c>
      <c r="F17" s="78" t="s">
        <v>30</v>
      </c>
      <c r="G17" s="78"/>
      <c r="H17" s="78"/>
      <c r="I17" s="78" t="s">
        <v>42</v>
      </c>
      <c r="J17" s="78" t="s">
        <v>11</v>
      </c>
      <c r="K17" s="78" t="s">
        <v>20</v>
      </c>
      <c r="L17" s="78" t="s">
        <v>10</v>
      </c>
    </row>
    <row r="18" spans="1:12" s="14" customFormat="1" ht="45" customHeight="1">
      <c r="A18" s="13" t="s">
        <v>3</v>
      </c>
      <c r="B18" s="13" t="s">
        <v>38</v>
      </c>
      <c r="C18" s="13"/>
      <c r="D18" s="13" t="s">
        <v>34</v>
      </c>
      <c r="E18" s="13" t="s">
        <v>44</v>
      </c>
      <c r="F18" s="13" t="s">
        <v>31</v>
      </c>
      <c r="G18" s="13"/>
      <c r="H18" s="13"/>
      <c r="I18" s="13" t="s">
        <v>46</v>
      </c>
      <c r="J18" s="13" t="s">
        <v>41</v>
      </c>
      <c r="K18" s="13" t="s">
        <v>12</v>
      </c>
      <c r="L18" s="13" t="s">
        <v>27</v>
      </c>
    </row>
    <row r="19" spans="1:12" s="14" customFormat="1" ht="45" customHeight="1">
      <c r="A19" s="78" t="s">
        <v>4</v>
      </c>
      <c r="B19" s="78" t="s">
        <v>35</v>
      </c>
      <c r="C19" s="78"/>
      <c r="D19" s="78"/>
      <c r="E19" s="78" t="s">
        <v>39</v>
      </c>
      <c r="F19" s="78" t="s">
        <v>21</v>
      </c>
      <c r="G19" s="78"/>
      <c r="H19" s="78"/>
      <c r="I19" s="78" t="s">
        <v>49</v>
      </c>
      <c r="J19" s="78" t="s">
        <v>12</v>
      </c>
      <c r="K19" s="78" t="s">
        <v>25</v>
      </c>
      <c r="L19" s="78" t="s">
        <v>26</v>
      </c>
    </row>
    <row r="20" spans="1:12" s="14" customFormat="1" ht="45" customHeight="1">
      <c r="A20" s="13" t="s">
        <v>3</v>
      </c>
      <c r="B20" s="13" t="s">
        <v>38</v>
      </c>
      <c r="C20" s="13"/>
      <c r="D20" s="13" t="s">
        <v>34</v>
      </c>
      <c r="E20" s="13" t="s">
        <v>44</v>
      </c>
      <c r="F20" s="13" t="s">
        <v>31</v>
      </c>
      <c r="G20" s="13"/>
      <c r="H20" s="13"/>
      <c r="I20" s="13" t="s">
        <v>46</v>
      </c>
      <c r="J20" s="13" t="s">
        <v>41</v>
      </c>
      <c r="K20" s="13" t="s">
        <v>12</v>
      </c>
      <c r="L20" s="13" t="s">
        <v>27</v>
      </c>
    </row>
    <row r="21" spans="1:12" ht="45" customHeight="1">
      <c r="A21" s="78" t="s">
        <v>4</v>
      </c>
      <c r="B21" s="78" t="s">
        <v>35</v>
      </c>
      <c r="C21" s="78"/>
      <c r="D21" s="78"/>
      <c r="E21" s="78" t="s">
        <v>39</v>
      </c>
      <c r="F21" s="78" t="s">
        <v>21</v>
      </c>
      <c r="G21" s="78"/>
      <c r="H21" s="78"/>
      <c r="I21" s="78" t="s">
        <v>49</v>
      </c>
      <c r="J21" s="78" t="s">
        <v>12</v>
      </c>
      <c r="K21" s="78" t="s">
        <v>25</v>
      </c>
      <c r="L21" s="78" t="s">
        <v>26</v>
      </c>
    </row>
    <row r="22" spans="1:12" ht="45" customHeight="1"/>
    <row r="23" spans="1:12" ht="45" customHeight="1"/>
    <row r="24" spans="1:12" ht="45" customHeight="1"/>
    <row r="25" spans="1:12" ht="45" customHeight="1"/>
    <row r="26" spans="1:12" ht="45" customHeight="1"/>
    <row r="27" spans="1:12" ht="45" customHeight="1"/>
    <row r="28" spans="1:12" ht="45" customHeight="1"/>
    <row r="29" spans="1:12" ht="45" customHeight="1"/>
    <row r="30" spans="1:12" ht="45" customHeight="1"/>
    <row r="31" spans="1:12" ht="45" customHeight="1"/>
    <row r="32" spans="1:12" ht="45" customHeight="1"/>
  </sheetData>
  <mergeCells count="3">
    <mergeCell ref="A1:L1"/>
    <mergeCell ref="A3:L3"/>
    <mergeCell ref="A5:L6"/>
  </mergeCells>
  <printOptions horizontalCentered="1"/>
  <pageMargins left="0.25" right="0.25" top="0.75" bottom="0.75" header="0.3" footer="0.3"/>
  <pageSetup scale="49" fitToHeight="0" orientation="landscape"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sheetPr>
  <dimension ref="B1:M13"/>
  <sheetViews>
    <sheetView showGridLines="0" workbookViewId="0">
      <selection activeCell="B2" sqref="B2"/>
    </sheetView>
  </sheetViews>
  <sheetFormatPr defaultColWidth="8.77734375" defaultRowHeight="30" customHeight="1"/>
  <cols>
    <col min="1" max="1" width="3" customWidth="1"/>
    <col min="2" max="2" width="16" bestFit="1" customWidth="1"/>
    <col min="3" max="3" width="12.6640625" bestFit="1" customWidth="1"/>
    <col min="5" max="5" width="17.6640625" customWidth="1"/>
    <col min="6" max="6" width="14" customWidth="1"/>
  </cols>
  <sheetData>
    <row r="1" spans="2:13" s="1" customFormat="1" ht="39.950000000000003" customHeight="1" thickTop="1" thickBot="1">
      <c r="B1" s="5" t="s">
        <v>66</v>
      </c>
      <c r="C1" s="5"/>
      <c r="D1" s="5"/>
      <c r="E1" s="5"/>
      <c r="F1" s="5"/>
      <c r="G1" s="5"/>
      <c r="H1" s="5"/>
      <c r="I1" s="5"/>
      <c r="J1" s="5"/>
      <c r="K1" s="5"/>
      <c r="L1" s="5"/>
      <c r="M1" s="4" t="s">
        <v>90</v>
      </c>
    </row>
    <row r="2" spans="2:13" s="1" customFormat="1" ht="39.950000000000003" customHeight="1" thickTop="1">
      <c r="B2" s="6" t="s">
        <v>91</v>
      </c>
      <c r="C2"/>
      <c r="D2"/>
      <c r="E2"/>
      <c r="F2"/>
      <c r="G2"/>
      <c r="H2"/>
      <c r="I2"/>
      <c r="J2"/>
      <c r="K2"/>
      <c r="L2"/>
      <c r="M2"/>
    </row>
    <row r="3" spans="2:13" ht="30" customHeight="1">
      <c r="B3" s="2" t="s">
        <v>86</v>
      </c>
      <c r="C3" t="s">
        <v>88</v>
      </c>
    </row>
    <row r="4" spans="2:13" ht="30" customHeight="1">
      <c r="B4" s="3" t="s">
        <v>80</v>
      </c>
      <c r="C4" s="7">
        <v>150</v>
      </c>
    </row>
    <row r="5" spans="2:13" ht="30" customHeight="1">
      <c r="B5" s="3" t="s">
        <v>78</v>
      </c>
      <c r="C5" s="7">
        <v>112</v>
      </c>
    </row>
    <row r="6" spans="2:13" ht="30" customHeight="1">
      <c r="B6" s="3" t="s">
        <v>17</v>
      </c>
      <c r="C6" s="7">
        <v>425</v>
      </c>
    </row>
    <row r="7" spans="2:13" ht="30" customHeight="1">
      <c r="B7" s="3" t="s">
        <v>77</v>
      </c>
      <c r="C7" s="7">
        <v>7880</v>
      </c>
    </row>
    <row r="8" spans="2:13" ht="30" customHeight="1">
      <c r="B8" s="3" t="s">
        <v>81</v>
      </c>
      <c r="C8" s="7">
        <v>500</v>
      </c>
    </row>
    <row r="9" spans="2:13" ht="30" customHeight="1">
      <c r="B9" s="3" t="s">
        <v>11</v>
      </c>
      <c r="C9" s="7">
        <v>500</v>
      </c>
    </row>
    <row r="10" spans="2:13" ht="30" customHeight="1">
      <c r="B10" s="3" t="s">
        <v>82</v>
      </c>
      <c r="C10" s="7">
        <v>100</v>
      </c>
    </row>
    <row r="11" spans="2:13" ht="30" customHeight="1">
      <c r="B11" s="3" t="s">
        <v>83</v>
      </c>
      <c r="C11" s="7">
        <v>150</v>
      </c>
    </row>
    <row r="12" spans="2:13" ht="30" customHeight="1">
      <c r="B12" s="3" t="s">
        <v>85</v>
      </c>
      <c r="C12" s="7">
        <v>925</v>
      </c>
    </row>
    <row r="13" spans="2:13" ht="30" customHeight="1">
      <c r="B13" s="3" t="s">
        <v>87</v>
      </c>
      <c r="C13" s="7">
        <v>10742</v>
      </c>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F3CD0EC7-E911-4C6C-A869-D718C020AA0F}">
  <ds:schemaRefs>
    <ds:schemaRef ds:uri="http://schemas.microsoft.com/sharepoint/v3/contenttype/forms"/>
  </ds:schemaRefs>
</ds:datastoreItem>
</file>

<file path=customXml/itemProps2.xml><?xml version="1.0" encoding="utf-8"?>
<ds:datastoreItem xmlns:ds="http://schemas.openxmlformats.org/officeDocument/2006/customXml" ds:itemID="{E8AF3BF1-1AC0-475C-9FAC-4011A96C4B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4FE2D8-9389-40F2-8F98-276930B950E5}">
  <ds:schemaRefs>
    <ds:schemaRef ds:uri="http://www.w3.org/XML/1998/namespace"/>
    <ds:schemaRef ds:uri="http://purl.org/dc/elements/1.1/"/>
    <ds:schemaRef ds:uri="http://schemas.microsoft.com/office/2006/metadata/properties"/>
    <ds:schemaRef ds:uri="230e9df3-be65-4c73-a93b-d1236ebd677e"/>
    <ds:schemaRef ds:uri="http://purl.org/dc/dcmitype/"/>
    <ds:schemaRef ds:uri="http://schemas.microsoft.com/office/infopath/2007/PartnerControls"/>
    <ds:schemaRef ds:uri="71af3243-3dd4-4a8d-8c0d-dd76da1f02a5"/>
    <ds:schemaRef ds:uri="http://purl.org/dc/terms/"/>
    <ds:schemaRef ds:uri="http://schemas.microsoft.com/office/2006/documentManagement/types"/>
    <ds:schemaRef ds:uri="http://schemas.openxmlformats.org/package/2006/metadata/core-properties"/>
    <ds:schemaRef ds:uri="16c05727-aa75-4e4a-9b5f-8a80a1165891"/>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emplate>TM03428919</Template>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Dashboard</vt:lpstr>
      <vt:lpstr>Expenditures &amp; Income</vt:lpstr>
      <vt:lpstr>Budget Report</vt:lpstr>
      <vt:lpstr>Data Lists</vt:lpstr>
      <vt:lpstr>Category PivotTable</vt:lpstr>
      <vt:lpstr>Category</vt:lpstr>
      <vt:lpstr>MonthChoices</vt:lpstr>
      <vt:lpstr>MonthNumber</vt:lpstr>
      <vt:lpstr>'Budget Report'!Print_Area</vt:lpstr>
      <vt:lpstr>Dashboard!Print_Area</vt:lpstr>
      <vt:lpstr>'Data Lists'!Print_Area</vt:lpstr>
      <vt:lpstr>'Expenditures &amp; Income'!Print_Area</vt:lpstr>
      <vt:lpstr>'Data Lists'!Print_Titles</vt:lpstr>
      <vt:lpstr>'Expenditures &amp; Income'!Print_Titles</vt:lpstr>
      <vt:lpstr>Semi_Monthly_Home_Budget_Title</vt:lpstr>
      <vt:lpstr>YearNumber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2022-02-14T05:50:24Z</dcterms:created>
  <dcterms:modified xsi:type="dcterms:W3CDTF">2022-10-10T21:12:13Z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